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0490" windowHeight="7350" tabRatio="885"/>
  </bookViews>
  <sheets>
    <sheet name="COG" sheetId="6" r:id="rId1"/>
  </sheets>
  <definedNames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G76" i="6" s="1"/>
  <c r="G75" i="6"/>
  <c r="D75" i="6"/>
  <c r="D74" i="6"/>
  <c r="G74" i="6" s="1"/>
  <c r="G73" i="6"/>
  <c r="D73" i="6"/>
  <c r="D72" i="6"/>
  <c r="G72" i="6" s="1"/>
  <c r="G71" i="6"/>
  <c r="D71" i="6"/>
  <c r="D70" i="6"/>
  <c r="G70" i="6" s="1"/>
  <c r="F69" i="6"/>
  <c r="E69" i="6"/>
  <c r="D69" i="6"/>
  <c r="G69" i="6" s="1"/>
  <c r="C69" i="6"/>
  <c r="B69" i="6"/>
  <c r="D68" i="6"/>
  <c r="G68" i="6" s="1"/>
  <c r="G67" i="6"/>
  <c r="D67" i="6"/>
  <c r="D66" i="6"/>
  <c r="G66" i="6" s="1"/>
  <c r="F65" i="6"/>
  <c r="E65" i="6"/>
  <c r="D65" i="6"/>
  <c r="G65" i="6" s="1"/>
  <c r="C65" i="6"/>
  <c r="B65" i="6"/>
  <c r="D64" i="6"/>
  <c r="G64" i="6" s="1"/>
  <c r="G63" i="6"/>
  <c r="D63" i="6"/>
  <c r="D62" i="6"/>
  <c r="G62" i="6" s="1"/>
  <c r="G61" i="6"/>
  <c r="D61" i="6"/>
  <c r="D60" i="6"/>
  <c r="G60" i="6" s="1"/>
  <c r="G59" i="6"/>
  <c r="D59" i="6"/>
  <c r="D58" i="6"/>
  <c r="G58" i="6" s="1"/>
  <c r="F57" i="6"/>
  <c r="E57" i="6"/>
  <c r="D57" i="6"/>
  <c r="G57" i="6" s="1"/>
  <c r="C57" i="6"/>
  <c r="B57" i="6"/>
  <c r="D56" i="6"/>
  <c r="G56" i="6" s="1"/>
  <c r="G55" i="6"/>
  <c r="D55" i="6"/>
  <c r="D54" i="6"/>
  <c r="G54" i="6" s="1"/>
  <c r="F53" i="6"/>
  <c r="E53" i="6"/>
  <c r="D53" i="6"/>
  <c r="G53" i="6" s="1"/>
  <c r="C53" i="6"/>
  <c r="B53" i="6"/>
  <c r="D52" i="6"/>
  <c r="G52" i="6" s="1"/>
  <c r="G51" i="6"/>
  <c r="D51" i="6"/>
  <c r="D50" i="6"/>
  <c r="G50" i="6" s="1"/>
  <c r="G49" i="6"/>
  <c r="D49" i="6"/>
  <c r="D48" i="6"/>
  <c r="G48" i="6" s="1"/>
  <c r="G47" i="6"/>
  <c r="D47" i="6"/>
  <c r="D46" i="6"/>
  <c r="G46" i="6" s="1"/>
  <c r="G45" i="6"/>
  <c r="D45" i="6"/>
  <c r="D44" i="6"/>
  <c r="G44" i="6" s="1"/>
  <c r="F43" i="6"/>
  <c r="E43" i="6"/>
  <c r="D43" i="6"/>
  <c r="G43" i="6" s="1"/>
  <c r="C43" i="6"/>
  <c r="B43" i="6"/>
  <c r="D42" i="6"/>
  <c r="G42" i="6" s="1"/>
  <c r="G41" i="6"/>
  <c r="D41" i="6"/>
  <c r="D40" i="6"/>
  <c r="G40" i="6" s="1"/>
  <c r="G39" i="6"/>
  <c r="D39" i="6"/>
  <c r="D38" i="6"/>
  <c r="G38" i="6" s="1"/>
  <c r="G37" i="6"/>
  <c r="D37" i="6"/>
  <c r="D36" i="6"/>
  <c r="G36" i="6" s="1"/>
  <c r="G35" i="6"/>
  <c r="D35" i="6"/>
  <c r="D34" i="6"/>
  <c r="G34" i="6" s="1"/>
  <c r="F33" i="6"/>
  <c r="E33" i="6"/>
  <c r="D33" i="6"/>
  <c r="G33" i="6" s="1"/>
  <c r="C33" i="6"/>
  <c r="B33" i="6"/>
  <c r="D32" i="6"/>
  <c r="G32" i="6" s="1"/>
  <c r="G31" i="6"/>
  <c r="D31" i="6"/>
  <c r="D30" i="6"/>
  <c r="G30" i="6" s="1"/>
  <c r="G29" i="6"/>
  <c r="D29" i="6"/>
  <c r="D28" i="6"/>
  <c r="G28" i="6" s="1"/>
  <c r="G27" i="6"/>
  <c r="D27" i="6"/>
  <c r="D26" i="6"/>
  <c r="G26" i="6" s="1"/>
  <c r="G25" i="6"/>
  <c r="D25" i="6"/>
  <c r="D24" i="6"/>
  <c r="G24" i="6" s="1"/>
  <c r="F23" i="6"/>
  <c r="E23" i="6"/>
  <c r="D23" i="6"/>
  <c r="G23" i="6" s="1"/>
  <c r="C23" i="6"/>
  <c r="B23" i="6"/>
  <c r="D22" i="6"/>
  <c r="G22" i="6" s="1"/>
  <c r="G21" i="6"/>
  <c r="D21" i="6"/>
  <c r="D20" i="6"/>
  <c r="G20" i="6" s="1"/>
  <c r="G19" i="6"/>
  <c r="D19" i="6"/>
  <c r="D18" i="6"/>
  <c r="G18" i="6" s="1"/>
  <c r="G17" i="6"/>
  <c r="D17" i="6"/>
  <c r="D16" i="6"/>
  <c r="G16" i="6" s="1"/>
  <c r="G15" i="6"/>
  <c r="D15" i="6"/>
  <c r="D14" i="6"/>
  <c r="G14" i="6" s="1"/>
  <c r="F13" i="6"/>
  <c r="E13" i="6"/>
  <c r="D13" i="6"/>
  <c r="G13" i="6" s="1"/>
  <c r="C13" i="6"/>
  <c r="B13" i="6"/>
  <c r="D12" i="6"/>
  <c r="G12" i="6" s="1"/>
  <c r="G11" i="6"/>
  <c r="D11" i="6"/>
  <c r="D10" i="6"/>
  <c r="G10" i="6" s="1"/>
  <c r="G9" i="6"/>
  <c r="D9" i="6"/>
  <c r="D8" i="6"/>
  <c r="G8" i="6" s="1"/>
  <c r="G7" i="6"/>
  <c r="D7" i="6"/>
  <c r="D6" i="6"/>
  <c r="G6" i="6" s="1"/>
  <c r="F5" i="6"/>
  <c r="F77" i="6" s="1"/>
  <c r="E5" i="6"/>
  <c r="E77" i="6" s="1"/>
  <c r="D5" i="6"/>
  <c r="G5" i="6" s="1"/>
  <c r="C5" i="6"/>
  <c r="C77" i="6" s="1"/>
  <c r="B5" i="6"/>
  <c r="B77" i="6" s="1"/>
  <c r="G77" i="6" l="1"/>
  <c r="D77" i="6"/>
</calcChain>
</file>

<file path=xl/sharedStrings.xml><?xml version="1.0" encoding="utf-8"?>
<sst xmlns="http://schemas.openxmlformats.org/spreadsheetml/2006/main" count="84" uniqueCount="84">
  <si>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</si>
  <si>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</si>
  <si>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</si>
  <si>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</si>
  <si>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</si>
  <si>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</si>
  <si>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</si>
  <si>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</si>
  <si>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</si>
  <si>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</si>
  <si>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</si>
  <si>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</si>
  <si>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</si>
  <si>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</si>
  <si>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</si>
  <si>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</si>
  <si>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</si>
  <si>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</si>
  <si>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</si>
  <si>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</si>
  <si>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</si>
  <si>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</si>
  <si>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</si>
  <si>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</si>
  <si>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</si>
  <si>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</si>
  <si>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</si>
  <si>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</si>
  <si>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</si>
  <si>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</si>
  <si>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</si>
  <si>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</si>
  <si>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</si>
  <si>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</si>
  <si>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</si>
  <si>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</si>
  <si>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</si>
  <si>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</si>
  <si>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</si>
  <si>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</si>
  <si>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</si>
  <si>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</si>
  <si>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</si>
  <si>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</si>
  <si>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</si>
  <si>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</si>
  <si>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</si>
  <si>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</si>
  <si>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</si>
  <si>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</si>
  <si>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</si>
  <si>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</si>
  <si>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</si>
  <si>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</si>
  <si>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</si>
  <si>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</si>
  <si>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</si>
  <si>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</si>
  <si>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</si>
  <si>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</si>
  <si>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</si>
  <si>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</si>
  <si>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</si>
  <si>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</si>
  <si>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</si>
  <si>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</si>
  <si>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</si>
  <si>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</si>
  <si>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</si>
  <si>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</si>
  <si>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</si>
  <si>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</si>
  <si>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</si>
  <si>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</si>
  <si>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</si>
  <si>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</si>
  <si>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</si>
  <si>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</si>
  <si>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</si>
  <si>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</si>
  <si>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</si>
  <si>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</si>
  <si>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</si>
  <si>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PARA LAS MUJERES GUANAJUATENSES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</si>
</sst>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abSelected="1" topLeftCell="A49" workbookViewId="0">
      <selection activeCell="B5" sqref="B5:G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83</v>
      </c>
      <c r="B1" s="20"/>
      <c r="C1" s="20"/>
      <c r="D1" s="20"/>
      <c r="E1" s="20"/>
      <c r="F1" s="20"/>
      <c r="G1" s="21"/>
    </row>
    <row r="2" spans="1:7" x14ac:dyDescent="0.2">
      <c r="A2" s="7"/>
      <c r="B2" s="10" t="s">
        <v>0</v>
      </c>
      <c r="C2" s="11"/>
      <c r="D2" s="11"/>
      <c r="E2" s="11"/>
      <c r="F2" s="12"/>
      <c r="G2" s="22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 t="s">
        <v>10</v>
      </c>
      <c r="B5" s="17">
        <f>SUM(B6:B12)</f>
        <v>43291377.080000006</v>
      </c>
      <c r="C5" s="17">
        <f>SUM(C6:C12)</f>
        <v>1306035.81</v>
      </c>
      <c r="D5" s="17">
        <f>B5+C5</f>
        <v>44597412.890000008</v>
      </c>
      <c r="E5" s="17">
        <f>SUM(E6:E12)</f>
        <v>19234852.18</v>
      </c>
      <c r="F5" s="17">
        <f>SUM(F6:F12)</f>
        <v>19234852.18</v>
      </c>
      <c r="G5" s="17">
        <f>D5-E5</f>
        <v>25362560.710000008</v>
      </c>
    </row>
    <row r="6" spans="1:7" x14ac:dyDescent="0.2">
      <c r="A6" s="13" t="s">
        <v>11</v>
      </c>
      <c r="B6" s="4">
        <v>5706444</v>
      </c>
      <c r="C6" s="4">
        <v>-11879.45</v>
      </c>
      <c r="D6" s="4">
        <f t="shared" ref="D6:D69" si="0">B6+C6</f>
        <v>5694564.5499999998</v>
      </c>
      <c r="E6" s="4">
        <v>2696717.23</v>
      </c>
      <c r="F6" s="4">
        <v>2696717.23</v>
      </c>
      <c r="G6" s="4">
        <f t="shared" ref="G6:G69" si="1">D6-E6</f>
        <v>2997847.32</v>
      </c>
    </row>
    <row r="7" spans="1:7" x14ac:dyDescent="0.2">
      <c r="A7" s="13" t="s">
        <v>12</v>
      </c>
      <c r="B7" s="4">
        <v>17673251.390000001</v>
      </c>
      <c r="C7" s="4">
        <v>629985.72</v>
      </c>
      <c r="D7" s="4">
        <f t="shared" si="0"/>
        <v>18303237.109999999</v>
      </c>
      <c r="E7" s="4">
        <v>7685730.9400000004</v>
      </c>
      <c r="F7" s="4">
        <v>7685730.9400000004</v>
      </c>
      <c r="G7" s="4">
        <f t="shared" si="1"/>
        <v>10617506.169999998</v>
      </c>
    </row>
    <row r="8" spans="1:7" x14ac:dyDescent="0.2">
      <c r="A8" s="13" t="s">
        <v>13</v>
      </c>
      <c r="B8" s="4">
        <v>7988343</v>
      </c>
      <c r="C8" s="4">
        <v>-48678.99</v>
      </c>
      <c r="D8" s="4">
        <f t="shared" si="0"/>
        <v>7939664.0099999998</v>
      </c>
      <c r="E8" s="4">
        <v>2416233.5699999998</v>
      </c>
      <c r="F8" s="4">
        <v>2416233.5699999998</v>
      </c>
      <c r="G8" s="4">
        <f t="shared" si="1"/>
        <v>5523430.4399999995</v>
      </c>
    </row>
    <row r="9" spans="1:7" x14ac:dyDescent="0.2">
      <c r="A9" s="13" t="s">
        <v>14</v>
      </c>
      <c r="B9" s="4">
        <v>3727835.74</v>
      </c>
      <c r="C9" s="4">
        <v>129065.17</v>
      </c>
      <c r="D9" s="4">
        <f t="shared" si="0"/>
        <v>3856900.91</v>
      </c>
      <c r="E9" s="4">
        <v>1703349.29</v>
      </c>
      <c r="F9" s="4">
        <v>1703349.29</v>
      </c>
      <c r="G9" s="4">
        <f t="shared" si="1"/>
        <v>2153551.62</v>
      </c>
    </row>
    <row r="10" spans="1:7" x14ac:dyDescent="0.2">
      <c r="A10" s="13" t="s">
        <v>15</v>
      </c>
      <c r="B10" s="4">
        <v>8181198.9500000002</v>
      </c>
      <c r="C10" s="4">
        <v>607261.36</v>
      </c>
      <c r="D10" s="4">
        <f t="shared" si="0"/>
        <v>8788460.3100000005</v>
      </c>
      <c r="E10" s="4">
        <v>4727688.33</v>
      </c>
      <c r="F10" s="4">
        <v>4727688.33</v>
      </c>
      <c r="G10" s="4">
        <f t="shared" si="1"/>
        <v>4060771.9800000004</v>
      </c>
    </row>
    <row r="11" spans="1:7" x14ac:dyDescent="0.2">
      <c r="A11" s="13" t="s">
        <v>16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13" t="s">
        <v>17</v>
      </c>
      <c r="B12" s="4">
        <v>14304</v>
      </c>
      <c r="C12" s="4">
        <v>282</v>
      </c>
      <c r="D12" s="4">
        <f t="shared" si="0"/>
        <v>14586</v>
      </c>
      <c r="E12" s="4">
        <v>5132.82</v>
      </c>
      <c r="F12" s="4">
        <v>5132.82</v>
      </c>
      <c r="G12" s="4">
        <f t="shared" si="1"/>
        <v>9453.18</v>
      </c>
    </row>
    <row r="13" spans="1:7" x14ac:dyDescent="0.2">
      <c r="A13" s="16" t="s">
        <v>80</v>
      </c>
      <c r="B13" s="18">
        <f>SUM(B14:B22)</f>
        <v>1932000</v>
      </c>
      <c r="C13" s="18">
        <f>SUM(C14:C22)</f>
        <v>938660.77</v>
      </c>
      <c r="D13" s="18">
        <f t="shared" si="0"/>
        <v>2870660.77</v>
      </c>
      <c r="E13" s="18">
        <f>SUM(E14:E22)</f>
        <v>1029195.7</v>
      </c>
      <c r="F13" s="18">
        <f>SUM(F14:F22)</f>
        <v>1020395.7</v>
      </c>
      <c r="G13" s="18">
        <f t="shared" si="1"/>
        <v>1841465.07</v>
      </c>
    </row>
    <row r="14" spans="1:7" x14ac:dyDescent="0.2">
      <c r="A14" s="13" t="s">
        <v>18</v>
      </c>
      <c r="B14" s="4">
        <v>540000</v>
      </c>
      <c r="C14" s="4">
        <v>589660.77</v>
      </c>
      <c r="D14" s="4">
        <f t="shared" si="0"/>
        <v>1129660.77</v>
      </c>
      <c r="E14" s="4">
        <v>444306.7</v>
      </c>
      <c r="F14" s="4">
        <v>444306.7</v>
      </c>
      <c r="G14" s="4">
        <f t="shared" si="1"/>
        <v>685354.07000000007</v>
      </c>
    </row>
    <row r="15" spans="1:7" x14ac:dyDescent="0.2">
      <c r="A15" s="13" t="s">
        <v>19</v>
      </c>
      <c r="B15" s="4">
        <v>15000</v>
      </c>
      <c r="C15" s="4">
        <v>0</v>
      </c>
      <c r="D15" s="4">
        <f t="shared" si="0"/>
        <v>15000</v>
      </c>
      <c r="E15" s="4">
        <v>1549.99</v>
      </c>
      <c r="F15" s="4">
        <v>1549.99</v>
      </c>
      <c r="G15" s="4">
        <f t="shared" si="1"/>
        <v>13450.01</v>
      </c>
    </row>
    <row r="16" spans="1:7" x14ac:dyDescent="0.2">
      <c r="A16" s="13" t="s">
        <v>20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</row>
    <row r="17" spans="1:7" x14ac:dyDescent="0.2">
      <c r="A17" s="13" t="s">
        <v>21</v>
      </c>
      <c r="B17" s="4">
        <v>50000</v>
      </c>
      <c r="C17" s="4">
        <v>0</v>
      </c>
      <c r="D17" s="4">
        <f t="shared" si="0"/>
        <v>50000</v>
      </c>
      <c r="E17" s="4">
        <v>5106.6000000000004</v>
      </c>
      <c r="F17" s="4">
        <v>5106.6000000000004</v>
      </c>
      <c r="G17" s="4">
        <f t="shared" si="1"/>
        <v>44893.4</v>
      </c>
    </row>
    <row r="18" spans="1:7" x14ac:dyDescent="0.2">
      <c r="A18" s="13" t="s">
        <v>22</v>
      </c>
      <c r="B18" s="4">
        <v>0</v>
      </c>
      <c r="C18" s="4">
        <v>0</v>
      </c>
      <c r="D18" s="4">
        <f t="shared" si="0"/>
        <v>0</v>
      </c>
      <c r="E18" s="4">
        <v>0</v>
      </c>
      <c r="F18" s="4">
        <v>0</v>
      </c>
      <c r="G18" s="4">
        <f t="shared" si="1"/>
        <v>0</v>
      </c>
    </row>
    <row r="19" spans="1:7" x14ac:dyDescent="0.2">
      <c r="A19" s="13" t="s">
        <v>23</v>
      </c>
      <c r="B19" s="4">
        <v>1279000</v>
      </c>
      <c r="C19" s="4">
        <v>325000</v>
      </c>
      <c r="D19" s="4">
        <f t="shared" si="0"/>
        <v>1604000</v>
      </c>
      <c r="E19" s="4">
        <v>577372.41</v>
      </c>
      <c r="F19" s="4">
        <v>568572.41</v>
      </c>
      <c r="G19" s="4">
        <f t="shared" si="1"/>
        <v>1026627.59</v>
      </c>
    </row>
    <row r="20" spans="1:7" x14ac:dyDescent="0.2">
      <c r="A20" s="13" t="s">
        <v>24</v>
      </c>
      <c r="B20" s="4">
        <v>10000</v>
      </c>
      <c r="C20" s="4">
        <v>0</v>
      </c>
      <c r="D20" s="4">
        <f t="shared" si="0"/>
        <v>10000</v>
      </c>
      <c r="E20" s="4">
        <v>0</v>
      </c>
      <c r="F20" s="4">
        <v>0</v>
      </c>
      <c r="G20" s="4">
        <f t="shared" si="1"/>
        <v>10000</v>
      </c>
    </row>
    <row r="21" spans="1:7" x14ac:dyDescent="0.2">
      <c r="A21" s="13" t="s">
        <v>25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 x14ac:dyDescent="0.2">
      <c r="A22" s="13" t="s">
        <v>26</v>
      </c>
      <c r="B22" s="4">
        <v>38000</v>
      </c>
      <c r="C22" s="4">
        <v>24000</v>
      </c>
      <c r="D22" s="4">
        <f t="shared" si="0"/>
        <v>62000</v>
      </c>
      <c r="E22" s="4">
        <v>860</v>
      </c>
      <c r="F22" s="4">
        <v>860</v>
      </c>
      <c r="G22" s="4">
        <f t="shared" si="1"/>
        <v>61140</v>
      </c>
    </row>
    <row r="23" spans="1:7" x14ac:dyDescent="0.2">
      <c r="A23" s="16" t="s">
        <v>27</v>
      </c>
      <c r="B23" s="18">
        <f>SUM(B24:B32)</f>
        <v>10978484.250000002</v>
      </c>
      <c r="C23" s="18">
        <f>SUM(C24:C32)</f>
        <v>28845858.019999996</v>
      </c>
      <c r="D23" s="18">
        <f t="shared" si="0"/>
        <v>39824342.269999996</v>
      </c>
      <c r="E23" s="18">
        <f>SUM(E24:E32)</f>
        <v>9624963.1699999999</v>
      </c>
      <c r="F23" s="18">
        <f>SUM(F24:F32)</f>
        <v>9602349.3199999984</v>
      </c>
      <c r="G23" s="18">
        <f t="shared" si="1"/>
        <v>30199379.099999994</v>
      </c>
    </row>
    <row r="24" spans="1:7" x14ac:dyDescent="0.2">
      <c r="A24" s="13" t="s">
        <v>28</v>
      </c>
      <c r="B24" s="4">
        <v>831200</v>
      </c>
      <c r="C24" s="4">
        <v>0</v>
      </c>
      <c r="D24" s="4">
        <f t="shared" si="0"/>
        <v>831200</v>
      </c>
      <c r="E24" s="4">
        <v>221370.98</v>
      </c>
      <c r="F24" s="4">
        <v>221370.98</v>
      </c>
      <c r="G24" s="4">
        <f t="shared" si="1"/>
        <v>609829.02</v>
      </c>
    </row>
    <row r="25" spans="1:7" x14ac:dyDescent="0.2">
      <c r="A25" s="13" t="s">
        <v>29</v>
      </c>
      <c r="B25" s="4">
        <v>1950385.94</v>
      </c>
      <c r="C25" s="4">
        <v>419230.98</v>
      </c>
      <c r="D25" s="4">
        <f t="shared" si="0"/>
        <v>2369616.92</v>
      </c>
      <c r="E25" s="4">
        <v>871821.82</v>
      </c>
      <c r="F25" s="4">
        <v>871821.82</v>
      </c>
      <c r="G25" s="4">
        <f t="shared" si="1"/>
        <v>1497795.1</v>
      </c>
    </row>
    <row r="26" spans="1:7" x14ac:dyDescent="0.2">
      <c r="A26" s="13" t="s">
        <v>30</v>
      </c>
      <c r="B26" s="4">
        <v>1713945.62</v>
      </c>
      <c r="C26" s="4">
        <v>23059767</v>
      </c>
      <c r="D26" s="4">
        <f t="shared" si="0"/>
        <v>24773712.620000001</v>
      </c>
      <c r="E26" s="4">
        <v>6406055.3600000003</v>
      </c>
      <c r="F26" s="4">
        <v>6406055.3600000003</v>
      </c>
      <c r="G26" s="4">
        <f t="shared" si="1"/>
        <v>18367657.260000002</v>
      </c>
    </row>
    <row r="27" spans="1:7" x14ac:dyDescent="0.2">
      <c r="A27" s="13" t="s">
        <v>31</v>
      </c>
      <c r="B27" s="4">
        <v>21000</v>
      </c>
      <c r="C27" s="4">
        <v>108692.06</v>
      </c>
      <c r="D27" s="4">
        <f t="shared" si="0"/>
        <v>129692.06</v>
      </c>
      <c r="E27" s="4">
        <v>120988.06</v>
      </c>
      <c r="F27" s="4">
        <v>120988.06</v>
      </c>
      <c r="G27" s="4">
        <f t="shared" si="1"/>
        <v>8704</v>
      </c>
    </row>
    <row r="28" spans="1:7" x14ac:dyDescent="0.2">
      <c r="A28" s="13" t="s">
        <v>32</v>
      </c>
      <c r="B28" s="4">
        <v>2287932.1</v>
      </c>
      <c r="C28" s="4">
        <v>47312.08</v>
      </c>
      <c r="D28" s="4">
        <f t="shared" si="0"/>
        <v>2335244.1800000002</v>
      </c>
      <c r="E28" s="4">
        <v>550020.38</v>
      </c>
      <c r="F28" s="4">
        <v>550020.38</v>
      </c>
      <c r="G28" s="4">
        <f t="shared" si="1"/>
        <v>1785223.8000000003</v>
      </c>
    </row>
    <row r="29" spans="1:7" x14ac:dyDescent="0.2">
      <c r="A29" s="13" t="s">
        <v>33</v>
      </c>
      <c r="B29" s="4">
        <v>1879000</v>
      </c>
      <c r="C29" s="4">
        <v>5126410</v>
      </c>
      <c r="D29" s="4">
        <f t="shared" si="0"/>
        <v>7005410</v>
      </c>
      <c r="E29" s="4">
        <v>526294.75</v>
      </c>
      <c r="F29" s="4">
        <v>526294.75</v>
      </c>
      <c r="G29" s="4">
        <f t="shared" si="1"/>
        <v>6479115.25</v>
      </c>
    </row>
    <row r="30" spans="1:7" x14ac:dyDescent="0.2">
      <c r="A30" s="13" t="s">
        <v>34</v>
      </c>
      <c r="B30" s="4">
        <v>146333.21</v>
      </c>
      <c r="C30" s="4">
        <v>137833.34</v>
      </c>
      <c r="D30" s="4">
        <f t="shared" si="0"/>
        <v>284166.55</v>
      </c>
      <c r="E30" s="4">
        <v>115205.04</v>
      </c>
      <c r="F30" s="4">
        <v>96079.039999999994</v>
      </c>
      <c r="G30" s="4">
        <f t="shared" si="1"/>
        <v>168961.51</v>
      </c>
    </row>
    <row r="31" spans="1:7" x14ac:dyDescent="0.2">
      <c r="A31" s="13" t="s">
        <v>35</v>
      </c>
      <c r="B31" s="4">
        <v>316932.3</v>
      </c>
      <c r="C31" s="4">
        <v>606818</v>
      </c>
      <c r="D31" s="4">
        <f t="shared" si="0"/>
        <v>923750.3</v>
      </c>
      <c r="E31" s="4">
        <v>338852.89</v>
      </c>
      <c r="F31" s="4">
        <v>335365.03999999998</v>
      </c>
      <c r="G31" s="4">
        <f t="shared" si="1"/>
        <v>584897.41</v>
      </c>
    </row>
    <row r="32" spans="1:7" x14ac:dyDescent="0.2">
      <c r="A32" s="13" t="s">
        <v>36</v>
      </c>
      <c r="B32" s="4">
        <v>1831755.08</v>
      </c>
      <c r="C32" s="4">
        <v>-660205.43999999994</v>
      </c>
      <c r="D32" s="4">
        <f t="shared" si="0"/>
        <v>1171549.6400000001</v>
      </c>
      <c r="E32" s="4">
        <v>474353.89</v>
      </c>
      <c r="F32" s="4">
        <v>474353.89</v>
      </c>
      <c r="G32" s="4">
        <f t="shared" si="1"/>
        <v>697195.75000000012</v>
      </c>
    </row>
    <row r="33" spans="1:7" x14ac:dyDescent="0.2">
      <c r="A33" s="16" t="s">
        <v>81</v>
      </c>
      <c r="B33" s="18">
        <f>SUM(B34:B42)</f>
        <v>16183116.34</v>
      </c>
      <c r="C33" s="18">
        <f>SUM(C34:C42)</f>
        <v>-1204720.7</v>
      </c>
      <c r="D33" s="18">
        <f t="shared" si="0"/>
        <v>14978395.640000001</v>
      </c>
      <c r="E33" s="18">
        <f>SUM(E34:E42)</f>
        <v>13857450.6</v>
      </c>
      <c r="F33" s="18">
        <f>SUM(F34:F42)</f>
        <v>13857450.6</v>
      </c>
      <c r="G33" s="18">
        <f t="shared" si="1"/>
        <v>1120945.040000001</v>
      </c>
    </row>
    <row r="34" spans="1:7" x14ac:dyDescent="0.2">
      <c r="A34" s="13" t="s">
        <v>37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13" t="s">
        <v>38</v>
      </c>
      <c r="B35" s="4">
        <v>7600000</v>
      </c>
      <c r="C35" s="4">
        <v>-1200000</v>
      </c>
      <c r="D35" s="4">
        <f t="shared" si="0"/>
        <v>6400000</v>
      </c>
      <c r="E35" s="4">
        <v>6399999.8600000003</v>
      </c>
      <c r="F35" s="4">
        <v>6399999.8600000003</v>
      </c>
      <c r="G35" s="4">
        <f t="shared" si="1"/>
        <v>0.13999999966472387</v>
      </c>
    </row>
    <row r="36" spans="1:7" x14ac:dyDescent="0.2">
      <c r="A36" s="13" t="s">
        <v>39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 x14ac:dyDescent="0.2">
      <c r="A37" s="13" t="s">
        <v>40</v>
      </c>
      <c r="B37" s="4">
        <v>8533116.3399999999</v>
      </c>
      <c r="C37" s="4">
        <v>-4720.7</v>
      </c>
      <c r="D37" s="4">
        <f t="shared" si="0"/>
        <v>8528395.6400000006</v>
      </c>
      <c r="E37" s="4">
        <v>7425149.0599999996</v>
      </c>
      <c r="F37" s="4">
        <v>7425149.0599999996</v>
      </c>
      <c r="G37" s="4">
        <f t="shared" si="1"/>
        <v>1103246.580000001</v>
      </c>
    </row>
    <row r="38" spans="1:7" x14ac:dyDescent="0.2">
      <c r="A38" s="13" t="s">
        <v>41</v>
      </c>
      <c r="B38" s="4">
        <v>50000</v>
      </c>
      <c r="C38" s="4">
        <v>0</v>
      </c>
      <c r="D38" s="4">
        <f t="shared" si="0"/>
        <v>50000</v>
      </c>
      <c r="E38" s="4">
        <v>32301.68</v>
      </c>
      <c r="F38" s="4">
        <v>32301.68</v>
      </c>
      <c r="G38" s="4">
        <f t="shared" si="1"/>
        <v>17698.32</v>
      </c>
    </row>
    <row r="39" spans="1:7" x14ac:dyDescent="0.2">
      <c r="A39" s="13" t="s">
        <v>42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13" t="s">
        <v>43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13" t="s">
        <v>44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13" t="s">
        <v>45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</row>
    <row r="43" spans="1:7" x14ac:dyDescent="0.2">
      <c r="A43" s="16" t="s">
        <v>82</v>
      </c>
      <c r="B43" s="18">
        <f>SUM(B44:B52)</f>
        <v>1190000</v>
      </c>
      <c r="C43" s="18">
        <f>SUM(C44:C52)</f>
        <v>10000</v>
      </c>
      <c r="D43" s="18">
        <f t="shared" si="0"/>
        <v>1200000</v>
      </c>
      <c r="E43" s="18">
        <f>SUM(E44:E52)</f>
        <v>0</v>
      </c>
      <c r="F43" s="18">
        <f>SUM(F44:F52)</f>
        <v>0</v>
      </c>
      <c r="G43" s="18">
        <f t="shared" si="1"/>
        <v>1200000</v>
      </c>
    </row>
    <row r="44" spans="1:7" x14ac:dyDescent="0.2">
      <c r="A44" s="13" t="s">
        <v>46</v>
      </c>
      <c r="B44" s="4">
        <v>690000</v>
      </c>
      <c r="C44" s="4">
        <v>355600</v>
      </c>
      <c r="D44" s="4">
        <f t="shared" si="0"/>
        <v>1045600</v>
      </c>
      <c r="E44" s="4">
        <v>0</v>
      </c>
      <c r="F44" s="4">
        <v>0</v>
      </c>
      <c r="G44" s="4">
        <f t="shared" si="1"/>
        <v>1045600</v>
      </c>
    </row>
    <row r="45" spans="1:7" x14ac:dyDescent="0.2">
      <c r="A45" s="13" t="s">
        <v>47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</row>
    <row r="46" spans="1:7" x14ac:dyDescent="0.2">
      <c r="A46" s="13" t="s">
        <v>48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13" t="s">
        <v>49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13" t="s">
        <v>50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13" t="s">
        <v>51</v>
      </c>
      <c r="B49" s="4">
        <v>500000</v>
      </c>
      <c r="C49" s="4">
        <v>-345600</v>
      </c>
      <c r="D49" s="4">
        <f t="shared" si="0"/>
        <v>154400</v>
      </c>
      <c r="E49" s="4">
        <v>0</v>
      </c>
      <c r="F49" s="4">
        <v>0</v>
      </c>
      <c r="G49" s="4">
        <f t="shared" si="1"/>
        <v>154400</v>
      </c>
    </row>
    <row r="50" spans="1:7" x14ac:dyDescent="0.2">
      <c r="A50" s="13" t="s">
        <v>52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13" t="s">
        <v>53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13" t="s">
        <v>54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</row>
    <row r="53" spans="1:7" x14ac:dyDescent="0.2">
      <c r="A53" s="16" t="s">
        <v>55</v>
      </c>
      <c r="B53" s="18">
        <f>SUM(B54:B56)</f>
        <v>6500000</v>
      </c>
      <c r="C53" s="18">
        <f>SUM(C54:C56)</f>
        <v>5906707.3700000001</v>
      </c>
      <c r="D53" s="18">
        <f t="shared" si="0"/>
        <v>12406707.370000001</v>
      </c>
      <c r="E53" s="18">
        <f>SUM(E54:E56)</f>
        <v>0</v>
      </c>
      <c r="F53" s="18">
        <f>SUM(F54:F56)</f>
        <v>0</v>
      </c>
      <c r="G53" s="18">
        <f t="shared" si="1"/>
        <v>12406707.370000001</v>
      </c>
    </row>
    <row r="54" spans="1:7" x14ac:dyDescent="0.2">
      <c r="A54" s="13" t="s">
        <v>56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13" t="s">
        <v>57</v>
      </c>
      <c r="B55" s="4">
        <v>6500000</v>
      </c>
      <c r="C55" s="4">
        <v>5906707.3700000001</v>
      </c>
      <c r="D55" s="4">
        <f t="shared" si="0"/>
        <v>12406707.370000001</v>
      </c>
      <c r="E55" s="4">
        <v>0</v>
      </c>
      <c r="F55" s="4">
        <v>0</v>
      </c>
      <c r="G55" s="4">
        <f t="shared" si="1"/>
        <v>12406707.370000001</v>
      </c>
    </row>
    <row r="56" spans="1:7" x14ac:dyDescent="0.2">
      <c r="A56" s="13" t="s">
        <v>58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</row>
    <row r="57" spans="1:7" x14ac:dyDescent="0.2">
      <c r="A57" s="16" t="s">
        <v>78</v>
      </c>
      <c r="B57" s="18">
        <f>SUM(B58:B64)</f>
        <v>8416591</v>
      </c>
      <c r="C57" s="18">
        <f>SUM(C58:C64)</f>
        <v>-8416591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</row>
    <row r="58" spans="1:7" x14ac:dyDescent="0.2">
      <c r="A58" s="13" t="s">
        <v>59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13" t="s">
        <v>60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13" t="s">
        <v>61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13" t="s">
        <v>62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13" t="s">
        <v>63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13" t="s">
        <v>64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13" t="s">
        <v>65</v>
      </c>
      <c r="B64" s="4">
        <v>8416591</v>
      </c>
      <c r="C64" s="4">
        <v>-8416591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</row>
    <row r="65" spans="1:7" x14ac:dyDescent="0.2">
      <c r="A65" s="16" t="s">
        <v>79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</row>
    <row r="66" spans="1:7" x14ac:dyDescent="0.2">
      <c r="A66" s="13" t="s">
        <v>66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13" t="s">
        <v>67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 x14ac:dyDescent="0.2">
      <c r="A68" s="13" t="s">
        <v>68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</row>
    <row r="69" spans="1:7" x14ac:dyDescent="0.2">
      <c r="A69" s="16" t="s">
        <v>69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</row>
    <row r="70" spans="1:7" x14ac:dyDescent="0.2">
      <c r="A70" s="13" t="s">
        <v>70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</row>
    <row r="71" spans="1:7" x14ac:dyDescent="0.2">
      <c r="A71" s="13" t="s">
        <v>71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13" t="s">
        <v>72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13" t="s">
        <v>73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13" t="s">
        <v>74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13" t="s">
        <v>75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</row>
    <row r="76" spans="1:7" x14ac:dyDescent="0.2">
      <c r="A76" s="14" t="s">
        <v>76</v>
      </c>
      <c r="B76" s="5">
        <v>0</v>
      </c>
      <c r="C76" s="5">
        <v>0</v>
      </c>
      <c r="D76" s="5">
        <f t="shared" si="2"/>
        <v>0</v>
      </c>
      <c r="E76" s="5">
        <v>0</v>
      </c>
      <c r="F76" s="5">
        <v>0</v>
      </c>
      <c r="G76" s="5">
        <f t="shared" si="3"/>
        <v>0</v>
      </c>
    </row>
    <row r="77" spans="1:7" x14ac:dyDescent="0.2">
      <c r="A77" s="15" t="s">
        <v>77</v>
      </c>
      <c r="B77" s="6">
        <f t="shared" ref="B77:G77" si="4">SUM(B5+B13+B23+B33+B43+B53+B57+B65+B69)</f>
        <v>88491568.670000002</v>
      </c>
      <c r="C77" s="6">
        <f t="shared" si="4"/>
        <v>27385950.269999996</v>
      </c>
      <c r="D77" s="6">
        <f t="shared" si="4"/>
        <v>115877518.94000001</v>
      </c>
      <c r="E77" s="6">
        <f t="shared" si="4"/>
        <v>43746461.649999999</v>
      </c>
      <c r="F77" s="6">
        <f t="shared" si="4"/>
        <v>43715047.799999997</v>
      </c>
      <c r="G77" s="6">
        <f t="shared" si="4"/>
        <v>72131057.290000007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www.w3.org/XML/1998/namespace"/>
    <ds:schemaRef ds:uri="6aa8a68a-ab09-4ac8-a697-fdce915bc567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dcterms:created xsi:type="dcterms:W3CDTF">2014-02-10T03:37:14Z</dcterms:created>
  <dcterms:modified xsi:type="dcterms:W3CDTF">2024-07-26T19:35:44Z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