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PORTAL SIFIA\"/>
    </mc:Choice>
  </mc:AlternateContent>
  <bookViews>
    <workbookView xWindow="0" yWindow="0" windowWidth="20490" windowHeight="7650" firstSheet="1" activeTab="5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8" i="6"/>
  <c r="C21" i="6" s="1"/>
  <c r="D113" i="5"/>
  <c r="C113" i="5"/>
  <c r="C110" i="5" s="1"/>
  <c r="D111" i="5"/>
  <c r="D110" i="5" s="1"/>
  <c r="C111" i="5"/>
  <c r="D108" i="5"/>
  <c r="D107" i="5" s="1"/>
  <c r="C108" i="5"/>
  <c r="C107" i="5"/>
  <c r="D102" i="5"/>
  <c r="D101" i="5" s="1"/>
  <c r="C102" i="5"/>
  <c r="C101" i="5"/>
  <c r="D95" i="5"/>
  <c r="C95" i="5"/>
  <c r="D93" i="5"/>
  <c r="C93" i="5"/>
  <c r="C92" i="5" s="1"/>
  <c r="D92" i="5"/>
  <c r="D83" i="5"/>
  <c r="C83" i="5"/>
  <c r="D77" i="5"/>
  <c r="C77" i="5"/>
  <c r="D74" i="5"/>
  <c r="C74" i="5"/>
  <c r="D65" i="5"/>
  <c r="D64" i="5" s="1"/>
  <c r="C65" i="5"/>
  <c r="C64" i="5"/>
  <c r="D61" i="5"/>
  <c r="C61" i="5"/>
  <c r="D59" i="5"/>
  <c r="C59" i="5"/>
  <c r="D57" i="5"/>
  <c r="C57" i="5"/>
  <c r="D55" i="5"/>
  <c r="C55" i="5"/>
  <c r="D53" i="5"/>
  <c r="D52" i="5" s="1"/>
  <c r="C53" i="5"/>
  <c r="C52" i="5"/>
  <c r="C49" i="5" s="1"/>
  <c r="C123" i="5" s="1"/>
  <c r="D50" i="5"/>
  <c r="C50" i="5"/>
  <c r="D16" i="5"/>
  <c r="C16" i="5"/>
  <c r="D123" i="3"/>
  <c r="D122" i="3"/>
  <c r="D121" i="3"/>
  <c r="G120" i="3"/>
  <c r="F120" i="3"/>
  <c r="E120" i="3"/>
  <c r="D120" i="3"/>
  <c r="C120" i="3"/>
  <c r="D119" i="3"/>
  <c r="D110" i="3" s="1"/>
  <c r="D118" i="3"/>
  <c r="D117" i="3"/>
  <c r="D116" i="3"/>
  <c r="D115" i="3"/>
  <c r="D114" i="3"/>
  <c r="D113" i="3"/>
  <c r="D112" i="3"/>
  <c r="D111" i="3"/>
  <c r="G110" i="3"/>
  <c r="F110" i="3"/>
  <c r="E110" i="3"/>
  <c r="C110" i="3"/>
  <c r="C82" i="3"/>
  <c r="C76" i="3"/>
  <c r="E65" i="3"/>
  <c r="C64" i="3"/>
  <c r="C56" i="3"/>
  <c r="C211" i="2"/>
  <c r="C210" i="2" s="1"/>
  <c r="C200" i="2"/>
  <c r="C194" i="2"/>
  <c r="C191" i="2"/>
  <c r="C181" i="2" s="1"/>
  <c r="C182" i="2"/>
  <c r="C178" i="2"/>
  <c r="C176" i="2"/>
  <c r="C173" i="2"/>
  <c r="C170" i="2"/>
  <c r="C167" i="2"/>
  <c r="C166" i="2"/>
  <c r="C163" i="2"/>
  <c r="C160" i="2"/>
  <c r="C157" i="2"/>
  <c r="C156" i="2"/>
  <c r="C153" i="2"/>
  <c r="C147" i="2"/>
  <c r="C145" i="2"/>
  <c r="C142" i="2"/>
  <c r="C138" i="2"/>
  <c r="C133" i="2"/>
  <c r="C130" i="2"/>
  <c r="C127" i="2"/>
  <c r="C123" i="2" s="1"/>
  <c r="C124" i="2"/>
  <c r="C113" i="2"/>
  <c r="C103" i="2"/>
  <c r="C95" i="2" s="1"/>
  <c r="C96" i="2"/>
  <c r="C83" i="2"/>
  <c r="C81" i="2"/>
  <c r="C79" i="2"/>
  <c r="C73" i="2"/>
  <c r="C70" i="2"/>
  <c r="C69" i="2" s="1"/>
  <c r="C64" i="2"/>
  <c r="C58" i="2"/>
  <c r="C57" i="2" s="1"/>
  <c r="D49" i="5" l="1"/>
  <c r="D123" i="5" s="1"/>
  <c r="C94" i="2"/>
  <c r="H3" i="8" l="1"/>
  <c r="A3" i="8"/>
  <c r="H2" i="8"/>
  <c r="H1" i="8"/>
  <c r="A1" i="8"/>
  <c r="C31" i="7"/>
  <c r="C8" i="7"/>
  <c r="C40" i="7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<sst xmlns="http://schemas.openxmlformats.org/spreadsheetml/2006/main" count="829" uniqueCount="587">
  <si>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</si>
  <si>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</si>
  <si>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</si>
  <si>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</si>
  <si>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</si>
  <si>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</si>
  <si>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</si>
  <si>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</si>
  <si>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</si>
  <si>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</si>
  <si>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</si>
  <si>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</si>
  <si>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</si>
  <si>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</si>
  <si>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</si>
  <si>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</si>
  <si>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</si>
  <si>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</si>
  <si>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</si>
  <si>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</si>
  <si>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</si>
  <si>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</si>
  <si>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</si>
  <si>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</si>
  <si>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</si>
  <si>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</si>
  <si>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</si>
  <si>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</si>
  <si>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</si>
  <si>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</si>
  <si>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</si>
  <si>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</si>
  <si>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</si>
  <si>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</si>
  <si>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</si>
  <si>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</si>
  <si>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</si>
  <si>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</si>
  <si>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</si>
  <si>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</si>
  <si>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</si>
  <si>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</si>
  <si>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</si>
  <si>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</si>
  <si>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</si>
  <si>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</si>
  <si>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</si>
  <si>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</si>
  <si>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</si>
  <si>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</si>
  <si>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</si>
  <si>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</si>
  <si>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</si>
  <si>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</si>
  <si>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</si>
  <si>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</si>
  <si>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</si>
  <si>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</si>
  <si>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</si>
  <si>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</si>
  <si>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</si>
  <si>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</si>
  <si>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</si>
  <si>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</si>
  <si>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</si>
  <si>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</si>
  <si>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</si>
  <si>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</si>
  <si>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</si>
  <si>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</si>
  <si>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</si>
  <si>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</si>
  <si>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</si>
  <si>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</si>
  <si>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</si>
  <si>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</si>
  <si>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</si>
  <si>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</si>
  <si>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</si>
  <si>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</si>
  <si>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</si>
  <si>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</si>
  <si>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</si>
  <si>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</si>
  <si>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</si>
  <si>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</si>
  <si>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</si>
  <si>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</si>
  <si>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</si>
  <si>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</si>
  <si>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</si>
  <si>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</si>
  <si>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</si>
  <si>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</si>
  <si>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</si>
  <si>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</si>
  <si>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</si>
  <si>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</si>
  <si>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</si>
  <si>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</si>
  <si>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</si>
  <si>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</si>
  <si>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</si>
  <si>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</si>
  <si>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</si>
  <si>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</si>
  <si>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</si>
  <si>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</si>
  <si>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</si>
  <si>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</si>
  <si>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</si>
  <si>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</si>
  <si>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</si>
  <si>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</si>
  <si>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</si>
  <si>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</si>
  <si>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</si>
  <si>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</si>
  <si>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</si>
  <si>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</si>
  <si>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</si>
  <si>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</si>
  <si>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</si>
  <si>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</si>
  <si>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</si>
  <si>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</si>
  <si>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</si>
  <si>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</si>
  <si>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</si>
  <si>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</si>
  <si>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</si>
  <si>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</si>
  <si>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</si>
  <si>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</si>
  <si>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</si>
  <si>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</si>
  <si>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</si>
  <si>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</si>
  <si>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</si>
  <si>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</si>
  <si>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</si>
  <si>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</si>
  <si>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</si>
  <si>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</si>
  <si>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</si>
  <si>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</si>
  <si>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</si>
  <si>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</si>
  <si>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</si>
  <si>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</si>
  <si>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</si>
  <si>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</si>
  <si>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</si>
  <si>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</si>
  <si>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</si>
  <si>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</si>
  <si>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</si>
  <si>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</si>
  <si>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</si>
  <si>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</si>
  <si>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</si>
  <si>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</si>
  <si>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</si>
  <si>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</si>
  <si>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</si>
  <si>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</si>
  <si>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</si>
  <si>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</si>
  <si>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</si>
  <si>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</si>
  <si>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</si>
  <si>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</si>
  <si>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</si>
  <si>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</si>
  <si>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</si>
  <si>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</si>
  <si>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</si>
  <si>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</si>
  <si>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</si>
  <si>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</si>
  <si>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</si>
  <si>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</si>
  <si>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</si>
  <si>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</si>
  <si>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</si>
  <si>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</si>
  <si>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</si>
  <si>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</si>
  <si>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</si>
  <si>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</si>
  <si>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</si>
  <si>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</si>
  <si>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</si>
  <si>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</si>
  <si>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</si>
  <si>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</si>
  <si>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</si>
  <si>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</si>
  <si>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</si>
  <si>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</si>
  <si>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</si>
  <si>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</si>
  <si>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</si>
  <si>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</si>
  <si>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</si>
  <si>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</si>
  <si>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</si>
  <si>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</si>
  <si>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</si>
  <si>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</si>
  <si>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</si>
  <si>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</si>
  <si>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</si>
  <si>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</si>
  <si>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</si>
  <si>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</si>
  <si>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</si>
  <si>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</si>
  <si>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</si>
  <si>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</si>
  <si>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</si>
  <si>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</si>
  <si>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</si>
  <si>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</si>
  <si>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</si>
  <si>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</si>
  <si>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</si>
  <si>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</si>
  <si>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</si>
  <si>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</si>
  <si>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</si>
  <si>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</si>
  <si>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</si>
  <si>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</si>
  <si>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</si>
  <si>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</si>
  <si>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</si>
  <si>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</si>
  <si>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</si>
  <si>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</si>
  <si>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</si>
  <si>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</si>
  <si>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</si>
  <si>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</si>
  <si>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</si>
  <si>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</si>
  <si>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</si>
  <si>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</si>
  <si>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</si>
  <si>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</si>
  <si>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</si>
  <si>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</si>
  <si>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</si>
  <si>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</si>
  <si>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</si>
  <si>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</si>
  <si>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</si>
  <si>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</si>
  <si>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</si>
  <si>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</si>
  <si>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</si>
  <si>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</si>
  <si>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</si>
  <si>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</si>
  <si>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</si>
  <si>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</si>
  <si>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</si>
  <si>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</si>
  <si>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</si>
  <si>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</si>
  <si>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</si>
  <si>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</si>
  <si>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</si>
  <si>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</si>
  <si>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</si>
  <si>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</si>
  <si>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</si>
  <si>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</si>
  <si>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</si>
  <si>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</si>
  <si>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</si>
  <si>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</si>
  <si>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</si>
  <si>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</si>
  <si>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</si>
  <si>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</si>
  <si>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</si>
  <si>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</si>
  <si>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</si>
  <si>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</si>
  <si>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</si>
  <si>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</si>
  <si>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</si>
  <si>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</si>
  <si>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</si>
  <si>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</si>
  <si>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</si>
  <si>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</si>
  <si>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</si>
  <si>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</si>
  <si>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</si>
  <si>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</si>
  <si>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</si>
  <si>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</si>
  <si>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</si>
  <si>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</si>
  <si>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</si>
  <si>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</si>
  <si>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</si>
  <si>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</si>
  <si>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</si>
  <si>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</si>
  <si>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</si>
  <si>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</si>
  <si>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</si>
  <si>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</si>
  <si>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</si>
  <si>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</si>
  <si>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</si>
  <si>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</si>
  <si>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</si>
  <si>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</si>
  <si>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</si>
  <si>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</si>
  <si>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</si>
  <si>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</si>
  <si>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</si>
  <si>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</si>
  <si>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</si>
  <si>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</si>
  <si>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</si>
  <si>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</si>
  <si>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</si>
  <si>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</si>
  <si>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</si>
  <si>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</si>
  <si>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</si>
  <si>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</si>
  <si>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</si>
  <si>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</si>
  <si>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</si>
  <si>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</si>
  <si>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</si>
  <si>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</si>
  <si>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</si>
  <si>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</si>
  <si>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</si>
  <si>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</si>
  <si>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</si>
  <si>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</si>
  <si>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</si>
  <si>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</si>
  <si>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</si>
  <si>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</si>
  <si>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</si>
  <si>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</si>
  <si>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</si>
  <si>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</si>
  <si>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</si>
  <si>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</si>
  <si>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</si>
  <si>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</si>
  <si>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</si>
  <si>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</si>
  <si>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</si>
  <si>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</si>
  <si>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</si>
  <si>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</si>
  <si>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</si>
  <si>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</si>
  <si>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</si>
  <si>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</si>
  <si>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</si>
  <si>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</si>
  <si>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</si>
  <si>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</si>
  <si>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</si>
  <si>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</si>
  <si>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</si>
  <si>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</si>
  <si>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</si>
  <si>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</si>
  <si>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</si>
  <si>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</si>
  <si>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</si>
  <si>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</si>
  <si>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</si>
  <si>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</si>
  <si>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</si>
  <si>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</si>
  <si>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</si>
  <si>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</si>
  <si>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</si>
  <si>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</si>
  <si>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</si>
  <si>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</si>
  <si>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</si>
  <si>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</si>
  <si>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</si>
  <si>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</si>
  <si>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</si>
  <si>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</si>
  <si>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</si>
  <si>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</si>
  <si>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</si>
  <si>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</si>
  <si>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</si>
  <si>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</si>
  <si>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</si>
  <si>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</si>
  <si>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</si>
  <si>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</si>
  <si>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</si>
  <si>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</si>
  <si>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</si>
  <si>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</si>
  <si>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</si>
  <si>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</si>
  <si>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</si>
  <si>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</si>
  <si>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</si>
  <si>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</si>
  <si>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</si>
  <si>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</si>
  <si>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</si>
  <si>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</si>
  <si>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</si>
  <si>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</si>
  <si>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</si>
  <si>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</si>
  <si>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</si>
  <si>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</si>
  <si>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</si>
  <si>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</si>
  <si>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</si>
  <si>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</si>
  <si>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</si>
  <si>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</si>
  <si>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</si>
  <si>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</si>
  <si>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</si>
  <si>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</si>
  <si>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</si>
  <si>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</si>
  <si>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</si>
  <si>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</si>
  <si>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</si>
  <si>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</si>
  <si>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</si>
  <si>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</si>
  <si>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</si>
  <si>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</si>
  <si>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</si>
  <si>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</si>
  <si>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</si>
  <si>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</si>
  <si>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</si>
  <si>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</si>
  <si>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</si>
  <si>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</si>
  <si>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</si>
  <si>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</si>
  <si>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</si>
  <si>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</si>
  <si>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</si>
  <si>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</si>
  <si>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</si>
  <si>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</si>
  <si>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</si>
  <si>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</si>
  <si>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</si>
  <si>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</si>
  <si>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</si>
  <si>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</si>
  <si>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</si>
  <si>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</si>
  <si>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</si>
  <si>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</si>
  <si>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</si>
  <si>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</si>
  <si>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</si>
  <si>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</si>
  <si>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</si>
  <si>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</si>
  <si>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</si>
  <si>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</si>
  <si>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</si>
  <si>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</si>
  <si>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</si>
  <si>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</si>
  <si>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</si>
  <si>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</si>
  <si>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</si>
  <si>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</si>
  <si>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</si>
  <si>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</si>
  <si>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</si>
  <si>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</si>
  <si>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</si>
  <si>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</si>
  <si>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</si>
  <si>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</si>
  <si>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</si>
  <si>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</si>
  <si>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</si>
  <si>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</si>
  <si>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</si>
  <si>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</si>
  <si>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</si>
  <si>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</si>
  <si>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</si>
  <si>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</si>
  <si>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</si>
  <si>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</si>
  <si>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</si>
  <si>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</si>
  <si>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</si>
  <si>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</si>
  <si>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</si>
  <si>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</si>
  <si>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</si>
  <si>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</si>
  <si>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</si>
  <si>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</si>
  <si>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</si>
  <si>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</si>
  <si>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</si>
  <si>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</si>
  <si>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</si>
  <si>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</si>
  <si>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</si>
  <si>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</si>
  <si>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</si>
  <si>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</si>
  <si>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</si>
  <si>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</si>
  <si>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</si>
  <si>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</si>
  <si>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</si>
  <si>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</si>
  <si>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</si>
  <si>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</si>
  <si>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</si>
  <si>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</si>
  <si>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</si>
  <si>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</si>
  <si>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</si>
  <si>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</si>
  <si>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</si>
  <si>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</si>
  <si>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</si>
  <si>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</si>
  <si>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</si>
  <si>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</si>
  <si>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</si>
  <si>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</si>
  <si>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</si>
  <si>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</si>
  <si>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</si>
  <si>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</si>
  <si>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</si>
  <si>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</si>
  <si>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</si>
  <si>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</si>
  <si>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</si>
  <si>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</si>
  <si>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</si>
  <si>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</si>
  <si>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</si>
  <si>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</si>
  <si>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</si>
  <si>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</si>
  <si>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</si>
  <si>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</si>
  <si>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</si>
  <si>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</si>
  <si>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</si>
  <si>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</si>
  <si>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</si>
  <si>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</si>
  <si>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</si>
  <si>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</si>
  <si>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</si>
  <si>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</si>
  <si>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</si>
  <si>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1 de Enero al 31 de Marzo de 2024</t>
  </si>
  <si>
    <t>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</si>
</sst>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3" fillId="0" borderId="13"/>
    <xf numFmtId="0" fontId="13" fillId="0" borderId="13"/>
    <xf numFmtId="43" fontId="17" fillId="0" borderId="13" applyFont="0" applyFill="0" applyBorder="0" applyAlignment="0" applyProtection="0"/>
    <xf numFmtId="0" fontId="1" fillId="0" borderId="13"/>
    <xf numFmtId="0" fontId="1" fillId="0" borderId="13"/>
  </cellStyleXfs>
  <cellXfs count="136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4" fillId="0" borderId="13" xfId="2" applyNumberFormat="1" applyFont="1"/>
    <xf numFmtId="4" fontId="15" fillId="0" borderId="13" xfId="2" applyNumberFormat="1" applyFont="1"/>
    <xf numFmtId="4" fontId="15" fillId="0" borderId="13" xfId="3" applyNumberFormat="1" applyFont="1"/>
    <xf numFmtId="4" fontId="16" fillId="0" borderId="13" xfId="3" applyNumberFormat="1" applyFont="1"/>
    <xf numFmtId="4" fontId="16" fillId="0" borderId="13" xfId="4" applyNumberFormat="1" applyFont="1" applyFill="1"/>
    <xf numFmtId="4" fontId="15" fillId="0" borderId="13" xfId="4" applyNumberFormat="1" applyFont="1" applyFill="1"/>
    <xf numFmtId="4" fontId="16" fillId="0" borderId="0" xfId="1" applyNumberFormat="1" applyFont="1" applyFill="1"/>
    <xf numFmtId="4" fontId="15" fillId="0" borderId="0" xfId="1" applyNumberFormat="1" applyFont="1" applyFill="1"/>
    <xf numFmtId="4" fontId="16" fillId="0" borderId="13" xfId="5" applyNumberFormat="1" applyFont="1" applyFill="1"/>
    <xf numFmtId="4" fontId="17" fillId="0" borderId="13" xfId="5" applyNumberFormat="1" applyFont="1" applyFill="1" applyBorder="1" applyAlignment="1" applyProtection="1">
      <alignment vertical="top"/>
      <protection locked="0"/>
    </xf>
    <xf numFmtId="3" fontId="16" fillId="9" borderId="27" xfId="6" applyNumberFormat="1" applyFont="1" applyFill="1" applyBorder="1" applyAlignment="1">
      <alignment horizontal="right" vertical="center" wrapText="1" indent="1"/>
    </xf>
    <xf numFmtId="3" fontId="16" fillId="0" borderId="27" xfId="6" applyNumberFormat="1" applyFont="1" applyFill="1" applyBorder="1" applyAlignment="1">
      <alignment horizontal="right" vertical="center" wrapText="1" indent="1"/>
    </xf>
    <xf numFmtId="3" fontId="15" fillId="0" borderId="27" xfId="6" applyNumberFormat="1" applyFont="1" applyFill="1" applyBorder="1" applyAlignment="1">
      <alignment horizontal="right" vertical="center" wrapText="1" indent="1"/>
    </xf>
    <xf numFmtId="4" fontId="15" fillId="0" borderId="28" xfId="6" applyNumberFormat="1" applyFont="1" applyFill="1" applyBorder="1" applyAlignment="1">
      <alignment horizontal="right" vertical="center" wrapText="1" indent="1"/>
    </xf>
    <xf numFmtId="3" fontId="15" fillId="0" borderId="27" xfId="6" applyNumberFormat="1" applyFont="1" applyFill="1" applyBorder="1" applyAlignment="1">
      <alignment horizontal="right" vertical="center" indent="1"/>
    </xf>
    <xf numFmtId="4" fontId="15" fillId="0" borderId="29" xfId="6" applyNumberFormat="1" applyFont="1" applyFill="1" applyBorder="1" applyAlignment="1">
      <alignment horizontal="right" vertical="center" indent="1"/>
    </xf>
    <xf numFmtId="3" fontId="16" fillId="9" borderId="27" xfId="6" applyNumberFormat="1" applyFont="1" applyFill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7" fillId="2" borderId="17" xfId="0" applyNumberFormat="1" applyFont="1" applyFill="1" applyBorder="1" applyAlignment="1">
      <alignment horizontal="right" vertical="center" wrapText="1"/>
    </xf>
    <xf numFmtId="3" fontId="4" fillId="0" borderId="0" xfId="0" applyNumberFormat="1" applyFont="1"/>
    <xf numFmtId="3" fontId="0" fillId="0" borderId="0" xfId="0" applyNumberFormat="1"/>
    <xf numFmtId="4" fontId="15" fillId="0" borderId="27" xfId="6" applyNumberFormat="1" applyFont="1" applyBorder="1" applyAlignment="1">
      <alignment horizontal="right" vertical="center" wrapText="1" indent="1"/>
    </xf>
    <xf numFmtId="4" fontId="15" fillId="0" borderId="30" xfId="6" applyNumberFormat="1" applyFont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7">
    <cellStyle name="Millares" xfId="1" builtinId="3"/>
    <cellStyle name="Millares 3" xfId="4"/>
    <cellStyle name="Normal" xfId="0" builtinId="0"/>
    <cellStyle name="Normal 2" xfId="5"/>
    <cellStyle name="Normal 2 3" xfId="3"/>
    <cellStyle name="Normal 3 2 2" xfId="6"/>
    <cellStyle name="Normal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A2" sqref="A2:B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7" t="s">
        <v>586</v>
      </c>
      <c r="B1" s="118"/>
      <c r="C1" s="60" t="s">
        <v>0</v>
      </c>
      <c r="D1" s="61">
        <v>2024</v>
      </c>
    </row>
    <row r="2" spans="1:4" ht="11.25" customHeight="1" x14ac:dyDescent="0.25">
      <c r="A2" s="119" t="s">
        <v>1</v>
      </c>
      <c r="B2" s="120"/>
      <c r="C2" s="62" t="s">
        <v>2</v>
      </c>
      <c r="D2" s="63" t="s">
        <v>3</v>
      </c>
    </row>
    <row r="3" spans="1:4" ht="11.25" customHeight="1" x14ac:dyDescent="0.25">
      <c r="A3" s="119" t="s">
        <v>585</v>
      </c>
      <c r="B3" s="120"/>
      <c r="C3" s="62" t="s">
        <v>4</v>
      </c>
      <c r="D3" s="64">
        <v>1</v>
      </c>
    </row>
    <row r="4" spans="1:4" ht="11.25" customHeight="1" x14ac:dyDescent="0.25">
      <c r="A4" s="123" t="s">
        <v>5</v>
      </c>
      <c r="B4" s="124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65" t="s">
        <v>57</v>
      </c>
    </row>
    <row r="36" spans="1:2" ht="9.75" customHeight="1" x14ac:dyDescent="0.25">
      <c r="A36" s="11" t="s">
        <v>58</v>
      </c>
      <c r="B36" s="65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65" t="s">
        <v>62</v>
      </c>
    </row>
    <row r="40" spans="1:2" ht="9.75" customHeight="1" x14ac:dyDescent="0.25">
      <c r="A40" s="8"/>
      <c r="B40" s="65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21" t="s">
        <v>66</v>
      </c>
      <c r="B45" s="122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5" t="str">
        <f>ESF!A1</f>
        <v>INSTITUTO PARA LAS MUJERES GUANAJUATENSES</v>
      </c>
      <c r="B1" s="120"/>
      <c r="C1" s="120"/>
      <c r="D1" s="66" t="s">
        <v>0</v>
      </c>
      <c r="E1" s="67">
        <f>'Notas a los Edos Financieros'!D1</f>
        <v>2024</v>
      </c>
    </row>
    <row r="2" spans="1:5" ht="11.25" customHeight="1" x14ac:dyDescent="0.25">
      <c r="A2" s="125" t="s">
        <v>67</v>
      </c>
      <c r="B2" s="120"/>
      <c r="C2" s="120"/>
      <c r="D2" s="66" t="s">
        <v>2</v>
      </c>
      <c r="E2" s="67" t="str">
        <f>'Notas a los Edos Financieros'!D2</f>
        <v>Trimestral</v>
      </c>
    </row>
    <row r="3" spans="1:5" ht="11.25" customHeight="1" x14ac:dyDescent="0.25">
      <c r="A3" s="125" t="str">
        <f>ESF!A3</f>
        <v>Del 1 de Enero al 31 de Marzo de 2024</v>
      </c>
      <c r="B3" s="120"/>
      <c r="C3" s="120"/>
      <c r="D3" s="66" t="s">
        <v>4</v>
      </c>
      <c r="E3" s="67">
        <f>'Notas a los Edos Financieros'!D3</f>
        <v>1</v>
      </c>
    </row>
    <row r="4" spans="1:5" ht="11.25" customHeight="1" x14ac:dyDescent="0.25">
      <c r="A4" s="125" t="s">
        <v>5</v>
      </c>
      <c r="B4" s="120"/>
      <c r="C4" s="120"/>
      <c r="D4" s="68"/>
      <c r="E4" s="68"/>
    </row>
    <row r="5" spans="1:5" ht="9.75" customHeight="1" x14ac:dyDescent="0.25">
      <c r="A5" s="69" t="s">
        <v>68</v>
      </c>
      <c r="B5" s="70"/>
      <c r="C5" s="70"/>
      <c r="D5" s="71"/>
      <c r="E5" s="70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70" t="s">
        <v>69</v>
      </c>
      <c r="B7" s="70"/>
      <c r="C7" s="70"/>
      <c r="D7" s="71"/>
      <c r="E7" s="70"/>
    </row>
    <row r="8" spans="1:5" ht="9.75" customHeight="1" x14ac:dyDescent="0.25">
      <c r="A8" s="72" t="s">
        <v>70</v>
      </c>
      <c r="B8" s="72" t="s">
        <v>71</v>
      </c>
      <c r="C8" s="73" t="s">
        <v>72</v>
      </c>
      <c r="D8" s="74" t="s">
        <v>73</v>
      </c>
      <c r="E8" s="73" t="s">
        <v>74</v>
      </c>
    </row>
    <row r="9" spans="1:5" ht="9.75" customHeight="1" x14ac:dyDescent="0.25">
      <c r="A9" s="18">
        <v>4000</v>
      </c>
      <c r="B9" s="19" t="s">
        <v>11</v>
      </c>
      <c r="C9" s="20">
        <v>0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25">
      <c r="A57" s="18">
        <v>4200</v>
      </c>
      <c r="B57" s="25" t="s">
        <v>121</v>
      </c>
      <c r="C57" s="89">
        <f>+C58+C64</f>
        <v>19200927.34</v>
      </c>
      <c r="D57" s="21"/>
      <c r="E57" s="16"/>
    </row>
    <row r="58" spans="1:5" ht="9.75" customHeight="1" x14ac:dyDescent="0.25">
      <c r="A58" s="18">
        <v>4210</v>
      </c>
      <c r="B58" s="25" t="s">
        <v>122</v>
      </c>
      <c r="C58" s="89">
        <f>SUM(C59:C63)</f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89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89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89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89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89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89">
        <f>SUM(C65:C68)</f>
        <v>19200927.34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129</v>
      </c>
      <c r="C65" s="89">
        <v>19200927.34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130</v>
      </c>
      <c r="C66" s="89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89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89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89">
        <f>C70+C73+C79+C81+C83</f>
        <v>3.67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89">
        <f>SUM(C71:C72)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89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89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89">
        <f>SUM(C74:C78)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89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89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89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89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89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89">
        <f>SUM(C80)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89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89">
        <f>SUM(C82)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89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89">
        <f>SUM(C84:C90)</f>
        <v>3.67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146</v>
      </c>
      <c r="C84" s="89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147</v>
      </c>
      <c r="C85" s="89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148</v>
      </c>
      <c r="C86" s="89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149</v>
      </c>
      <c r="C87" s="89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150</v>
      </c>
      <c r="C88" s="89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151</v>
      </c>
      <c r="C89" s="89">
        <v>0</v>
      </c>
      <c r="D89" s="21">
        <f t="shared" si="13"/>
        <v>0</v>
      </c>
      <c r="E89" s="1"/>
    </row>
    <row r="90" spans="1:5" ht="9.75" customHeight="1" x14ac:dyDescent="0.25">
      <c r="A90" s="27">
        <v>4399</v>
      </c>
      <c r="B90" s="1" t="s">
        <v>145</v>
      </c>
      <c r="C90" s="89">
        <v>3.67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70" t="s">
        <v>152</v>
      </c>
      <c r="B92" s="70"/>
      <c r="C92" s="70"/>
      <c r="D92" s="71"/>
      <c r="E92" s="70"/>
    </row>
    <row r="93" spans="1:5" ht="9.75" customHeight="1" x14ac:dyDescent="0.25">
      <c r="A93" s="72" t="s">
        <v>70</v>
      </c>
      <c r="B93" s="72" t="s">
        <v>71</v>
      </c>
      <c r="C93" s="73" t="s">
        <v>72</v>
      </c>
      <c r="D93" s="74" t="s">
        <v>73</v>
      </c>
      <c r="E93" s="73" t="s">
        <v>74</v>
      </c>
    </row>
    <row r="94" spans="1:5" ht="9.75" customHeight="1" x14ac:dyDescent="0.25">
      <c r="A94" s="26">
        <v>5000</v>
      </c>
      <c r="B94" s="19" t="s">
        <v>13</v>
      </c>
      <c r="C94" s="89">
        <f>C95+C123+C156+C166+C181+C210</f>
        <v>13582841.159999998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89">
        <f>C96+C103+C113</f>
        <v>12004470.359999999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89">
        <f>SUM(C97:C102)</f>
        <v>9806679.5399999991</v>
      </c>
      <c r="D96" s="21">
        <f t="shared" ref="D96:D102" si="14">IFERROR(C96/$C$96,"")</f>
        <v>1</v>
      </c>
      <c r="E96" s="1"/>
    </row>
    <row r="97" spans="1:5" ht="9.75" customHeight="1" x14ac:dyDescent="0.25">
      <c r="A97" s="27">
        <v>5111</v>
      </c>
      <c r="B97" s="1" t="s">
        <v>155</v>
      </c>
      <c r="C97" s="89">
        <v>1361413.27</v>
      </c>
      <c r="D97" s="21">
        <f t="shared" si="14"/>
        <v>0.13882510022347483</v>
      </c>
      <c r="E97" s="1"/>
    </row>
    <row r="98" spans="1:5" ht="9.75" customHeight="1" x14ac:dyDescent="0.25">
      <c r="A98" s="27">
        <v>5112</v>
      </c>
      <c r="B98" s="1" t="s">
        <v>156</v>
      </c>
      <c r="C98" s="89">
        <v>3582487.34</v>
      </c>
      <c r="D98" s="21">
        <f t="shared" si="14"/>
        <v>0.36531094193376695</v>
      </c>
      <c r="E98" s="1"/>
    </row>
    <row r="99" spans="1:5" ht="9.75" customHeight="1" x14ac:dyDescent="0.25">
      <c r="A99" s="27">
        <v>5113</v>
      </c>
      <c r="B99" s="1" t="s">
        <v>157</v>
      </c>
      <c r="C99" s="89">
        <v>1229537.6499999999</v>
      </c>
      <c r="D99" s="21">
        <f t="shared" si="14"/>
        <v>0.12537756994963456</v>
      </c>
      <c r="E99" s="1"/>
    </row>
    <row r="100" spans="1:5" ht="9.75" customHeight="1" x14ac:dyDescent="0.25">
      <c r="A100" s="27">
        <v>5114</v>
      </c>
      <c r="B100" s="1" t="s">
        <v>158</v>
      </c>
      <c r="C100" s="89">
        <v>903686.61</v>
      </c>
      <c r="D100" s="21">
        <f t="shared" si="14"/>
        <v>9.2150111188399261E-2</v>
      </c>
      <c r="E100" s="1"/>
    </row>
    <row r="101" spans="1:5" ht="11.25" customHeight="1" x14ac:dyDescent="0.25">
      <c r="A101" s="27">
        <v>5115</v>
      </c>
      <c r="B101" s="1" t="s">
        <v>159</v>
      </c>
      <c r="C101" s="89">
        <v>2729554.67</v>
      </c>
      <c r="D101" s="21">
        <f t="shared" si="14"/>
        <v>0.27833627670472449</v>
      </c>
      <c r="E101" s="1"/>
    </row>
    <row r="102" spans="1:5" ht="9.75" customHeight="1" x14ac:dyDescent="0.25">
      <c r="A102" s="27">
        <v>5116</v>
      </c>
      <c r="B102" s="1" t="s">
        <v>160</v>
      </c>
      <c r="C102" s="89">
        <v>0</v>
      </c>
      <c r="D102" s="21">
        <f t="shared" si="14"/>
        <v>0</v>
      </c>
      <c r="E102" s="1"/>
    </row>
    <row r="103" spans="1:5" ht="9.75" customHeight="1" x14ac:dyDescent="0.25">
      <c r="A103" s="26">
        <v>5120</v>
      </c>
      <c r="B103" s="19" t="s">
        <v>161</v>
      </c>
      <c r="C103" s="89">
        <f>SUM(C104:C112)</f>
        <v>449385.6</v>
      </c>
      <c r="D103" s="21">
        <f t="shared" ref="D103:D112" si="15">IFERROR(C103/$C$103,"")</f>
        <v>1</v>
      </c>
      <c r="E103" s="1"/>
    </row>
    <row r="104" spans="1:5" ht="9.75" customHeight="1" x14ac:dyDescent="0.25">
      <c r="A104" s="27">
        <v>5121</v>
      </c>
      <c r="B104" s="1" t="s">
        <v>162</v>
      </c>
      <c r="C104" s="89">
        <v>234457.4</v>
      </c>
      <c r="D104" s="21">
        <f t="shared" si="15"/>
        <v>0.52172877813619312</v>
      </c>
      <c r="E104" s="1"/>
    </row>
    <row r="105" spans="1:5" ht="9.75" customHeight="1" x14ac:dyDescent="0.25">
      <c r="A105" s="27">
        <v>5122</v>
      </c>
      <c r="B105" s="1" t="s">
        <v>163</v>
      </c>
      <c r="C105" s="89">
        <v>459.99</v>
      </c>
      <c r="D105" s="21">
        <f t="shared" si="15"/>
        <v>1.0235975518574694E-3</v>
      </c>
      <c r="E105" s="1"/>
    </row>
    <row r="106" spans="1:5" ht="9.75" customHeight="1" x14ac:dyDescent="0.25">
      <c r="A106" s="27">
        <v>5123</v>
      </c>
      <c r="B106" s="1" t="s">
        <v>164</v>
      </c>
      <c r="C106" s="89">
        <v>0</v>
      </c>
      <c r="D106" s="21">
        <f t="shared" si="15"/>
        <v>0</v>
      </c>
      <c r="E106" s="1"/>
    </row>
    <row r="107" spans="1:5" ht="9.75" customHeight="1" x14ac:dyDescent="0.25">
      <c r="A107" s="27">
        <v>5124</v>
      </c>
      <c r="B107" s="1" t="s">
        <v>165</v>
      </c>
      <c r="C107" s="89">
        <v>1061.98</v>
      </c>
      <c r="D107" s="21">
        <f t="shared" si="15"/>
        <v>2.3631820868314428E-3</v>
      </c>
      <c r="E107" s="1"/>
    </row>
    <row r="108" spans="1:5" ht="9.75" customHeight="1" x14ac:dyDescent="0.25">
      <c r="A108" s="27">
        <v>5125</v>
      </c>
      <c r="B108" s="1" t="s">
        <v>166</v>
      </c>
      <c r="C108" s="89">
        <v>0</v>
      </c>
      <c r="D108" s="21">
        <f t="shared" si="15"/>
        <v>0</v>
      </c>
      <c r="E108" s="1"/>
    </row>
    <row r="109" spans="1:5" ht="9.75" customHeight="1" x14ac:dyDescent="0.25">
      <c r="A109" s="27">
        <v>5126</v>
      </c>
      <c r="B109" s="1" t="s">
        <v>167</v>
      </c>
      <c r="C109" s="89">
        <v>213406.23</v>
      </c>
      <c r="D109" s="21">
        <f t="shared" si="15"/>
        <v>0.47488444222511805</v>
      </c>
      <c r="E109" s="1"/>
    </row>
    <row r="110" spans="1:5" ht="9.75" customHeight="1" x14ac:dyDescent="0.25">
      <c r="A110" s="27">
        <v>5127</v>
      </c>
      <c r="B110" s="1" t="s">
        <v>168</v>
      </c>
      <c r="C110" s="89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89">
        <v>0</v>
      </c>
      <c r="D111" s="21">
        <f t="shared" si="15"/>
        <v>0</v>
      </c>
      <c r="E111" s="1"/>
    </row>
    <row r="112" spans="1:5" ht="9.75" customHeight="1" x14ac:dyDescent="0.25">
      <c r="A112" s="27">
        <v>5129</v>
      </c>
      <c r="B112" s="1" t="s">
        <v>170</v>
      </c>
      <c r="C112" s="89">
        <v>0</v>
      </c>
      <c r="D112" s="21">
        <f t="shared" si="15"/>
        <v>0</v>
      </c>
      <c r="E112" s="1"/>
    </row>
    <row r="113" spans="1:5" ht="9.75" customHeight="1" x14ac:dyDescent="0.25">
      <c r="A113" s="26">
        <v>5130</v>
      </c>
      <c r="B113" s="19" t="s">
        <v>171</v>
      </c>
      <c r="C113" s="89">
        <f>SUM(C114:C122)</f>
        <v>1748405.22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27">
        <v>5131</v>
      </c>
      <c r="B114" s="1" t="s">
        <v>172</v>
      </c>
      <c r="C114" s="89">
        <v>85107.43</v>
      </c>
      <c r="D114" s="21">
        <f t="shared" si="16"/>
        <v>4.8677176793146384E-2</v>
      </c>
      <c r="E114" s="1"/>
    </row>
    <row r="115" spans="1:5" ht="9.75" customHeight="1" x14ac:dyDescent="0.25">
      <c r="A115" s="27">
        <v>5132</v>
      </c>
      <c r="B115" s="1" t="s">
        <v>173</v>
      </c>
      <c r="C115" s="89">
        <v>637026.4</v>
      </c>
      <c r="D115" s="21">
        <f t="shared" si="16"/>
        <v>0.36434711628234562</v>
      </c>
      <c r="E115" s="1"/>
    </row>
    <row r="116" spans="1:5" ht="9.75" customHeight="1" x14ac:dyDescent="0.25">
      <c r="A116" s="27">
        <v>5133</v>
      </c>
      <c r="B116" s="1" t="s">
        <v>174</v>
      </c>
      <c r="C116" s="89">
        <v>256747.99</v>
      </c>
      <c r="D116" s="21">
        <f t="shared" si="16"/>
        <v>0.1468469591963355</v>
      </c>
      <c r="E116" s="1"/>
    </row>
    <row r="117" spans="1:5" ht="9.75" customHeight="1" x14ac:dyDescent="0.25">
      <c r="A117" s="27">
        <v>5134</v>
      </c>
      <c r="B117" s="1" t="s">
        <v>175</v>
      </c>
      <c r="C117" s="89">
        <v>138272.37</v>
      </c>
      <c r="D117" s="21">
        <f t="shared" si="16"/>
        <v>7.9084853109738479E-2</v>
      </c>
      <c r="E117" s="1"/>
    </row>
    <row r="118" spans="1:5" ht="9.75" customHeight="1" x14ac:dyDescent="0.25">
      <c r="A118" s="27">
        <v>5135</v>
      </c>
      <c r="B118" s="1" t="s">
        <v>176</v>
      </c>
      <c r="C118" s="89">
        <v>137812.6</v>
      </c>
      <c r="D118" s="21">
        <f t="shared" si="16"/>
        <v>7.8821887754373099E-2</v>
      </c>
      <c r="E118" s="1"/>
    </row>
    <row r="119" spans="1:5" ht="9.75" customHeight="1" x14ac:dyDescent="0.25">
      <c r="A119" s="27">
        <v>5136</v>
      </c>
      <c r="B119" s="1" t="s">
        <v>177</v>
      </c>
      <c r="C119" s="89">
        <v>9512</v>
      </c>
      <c r="D119" s="21">
        <f t="shared" si="16"/>
        <v>5.440386411108976E-3</v>
      </c>
      <c r="E119" s="1"/>
    </row>
    <row r="120" spans="1:5" ht="9.75" customHeight="1" x14ac:dyDescent="0.25">
      <c r="A120" s="27">
        <v>5137</v>
      </c>
      <c r="B120" s="1" t="s">
        <v>178</v>
      </c>
      <c r="C120" s="89">
        <v>43181</v>
      </c>
      <c r="D120" s="21">
        <f t="shared" si="16"/>
        <v>2.4697363921162396E-2</v>
      </c>
      <c r="E120" s="1"/>
    </row>
    <row r="121" spans="1:5" ht="9.75" customHeight="1" x14ac:dyDescent="0.25">
      <c r="A121" s="27">
        <v>5138</v>
      </c>
      <c r="B121" s="1" t="s">
        <v>179</v>
      </c>
      <c r="C121" s="89">
        <v>206648.44</v>
      </c>
      <c r="D121" s="21">
        <f t="shared" si="16"/>
        <v>0.11819253204929232</v>
      </c>
      <c r="E121" s="1"/>
    </row>
    <row r="122" spans="1:5" ht="9.75" customHeight="1" x14ac:dyDescent="0.25">
      <c r="A122" s="27">
        <v>5139</v>
      </c>
      <c r="B122" s="1" t="s">
        <v>180</v>
      </c>
      <c r="C122" s="89">
        <v>234096.99</v>
      </c>
      <c r="D122" s="21">
        <f t="shared" si="16"/>
        <v>0.13389172448249725</v>
      </c>
      <c r="E122" s="1"/>
    </row>
    <row r="123" spans="1:5" ht="9.75" customHeight="1" x14ac:dyDescent="0.25">
      <c r="A123" s="26">
        <v>5200</v>
      </c>
      <c r="B123" s="19" t="s">
        <v>181</v>
      </c>
      <c r="C123" s="89">
        <f>C124+C127+C130+C133+C138+C142+C145+C147+C153</f>
        <v>1578368.77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89">
        <f>SUM(C125:C126)</f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183</v>
      </c>
      <c r="C125" s="89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184</v>
      </c>
      <c r="C126" s="89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185</v>
      </c>
      <c r="C127" s="89">
        <f>SUM(C128:C129)</f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89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89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89">
        <f>SUM(C131:C132)</f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89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89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89">
        <f>SUM(C134:C137)</f>
        <v>1562942.57</v>
      </c>
      <c r="D133" s="21">
        <f t="shared" ref="D133:D137" si="20">IFERROR(C133/$C$133,"")</f>
        <v>1</v>
      </c>
      <c r="E133" s="1"/>
    </row>
    <row r="134" spans="1:5" ht="9.75" customHeight="1" x14ac:dyDescent="0.25">
      <c r="A134" s="27">
        <v>5241</v>
      </c>
      <c r="B134" s="1" t="s">
        <v>191</v>
      </c>
      <c r="C134" s="89">
        <v>1562942.57</v>
      </c>
      <c r="D134" s="21">
        <f t="shared" si="20"/>
        <v>1</v>
      </c>
      <c r="E134" s="1"/>
    </row>
    <row r="135" spans="1:5" ht="9.75" customHeight="1" x14ac:dyDescent="0.25">
      <c r="A135" s="27">
        <v>5242</v>
      </c>
      <c r="B135" s="1" t="s">
        <v>192</v>
      </c>
      <c r="C135" s="89">
        <v>0</v>
      </c>
      <c r="D135" s="21">
        <f t="shared" si="20"/>
        <v>0</v>
      </c>
      <c r="E135" s="1"/>
    </row>
    <row r="136" spans="1:5" ht="9.75" customHeight="1" x14ac:dyDescent="0.25">
      <c r="A136" s="27">
        <v>5243</v>
      </c>
      <c r="B136" s="1" t="s">
        <v>193</v>
      </c>
      <c r="C136" s="89">
        <v>0</v>
      </c>
      <c r="D136" s="21">
        <f t="shared" si="20"/>
        <v>0</v>
      </c>
      <c r="E136" s="1"/>
    </row>
    <row r="137" spans="1:5" ht="9.75" customHeight="1" x14ac:dyDescent="0.25">
      <c r="A137" s="27">
        <v>5244</v>
      </c>
      <c r="B137" s="1" t="s">
        <v>194</v>
      </c>
      <c r="C137" s="89">
        <v>0</v>
      </c>
      <c r="D137" s="21">
        <f t="shared" si="20"/>
        <v>0</v>
      </c>
      <c r="E137" s="1"/>
    </row>
    <row r="138" spans="1:5" ht="9.75" customHeight="1" x14ac:dyDescent="0.25">
      <c r="A138" s="26">
        <v>5250</v>
      </c>
      <c r="B138" s="19" t="s">
        <v>131</v>
      </c>
      <c r="C138" s="89">
        <f>SUM(C139:C141)</f>
        <v>15426.2</v>
      </c>
      <c r="D138" s="21">
        <f t="shared" ref="D138:D141" si="21">IFERROR(C138/$C$138,"")</f>
        <v>1</v>
      </c>
      <c r="E138" s="1"/>
    </row>
    <row r="139" spans="1:5" ht="9.75" customHeight="1" x14ac:dyDescent="0.25">
      <c r="A139" s="27">
        <v>5251</v>
      </c>
      <c r="B139" s="1" t="s">
        <v>195</v>
      </c>
      <c r="C139" s="89">
        <v>0</v>
      </c>
      <c r="D139" s="21">
        <f t="shared" si="21"/>
        <v>0</v>
      </c>
      <c r="E139" s="1"/>
    </row>
    <row r="140" spans="1:5" ht="9.75" customHeight="1" x14ac:dyDescent="0.25">
      <c r="A140" s="27">
        <v>5252</v>
      </c>
      <c r="B140" s="1" t="s">
        <v>196</v>
      </c>
      <c r="C140" s="89">
        <v>15426.2</v>
      </c>
      <c r="D140" s="21">
        <f t="shared" si="21"/>
        <v>1</v>
      </c>
      <c r="E140" s="1"/>
    </row>
    <row r="141" spans="1:5" ht="9.75" customHeight="1" x14ac:dyDescent="0.25">
      <c r="A141" s="27">
        <v>5259</v>
      </c>
      <c r="B141" s="1" t="s">
        <v>197</v>
      </c>
      <c r="C141" s="89">
        <v>0</v>
      </c>
      <c r="D141" s="21">
        <f t="shared" si="21"/>
        <v>0</v>
      </c>
      <c r="E141" s="1"/>
    </row>
    <row r="142" spans="1:5" ht="9.75" customHeight="1" x14ac:dyDescent="0.25">
      <c r="A142" s="26">
        <v>5260</v>
      </c>
      <c r="B142" s="19" t="s">
        <v>198</v>
      </c>
      <c r="C142" s="89">
        <f>SUM(C143:C144)</f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89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89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89">
        <f>SUM(C146)</f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89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89">
        <f>SUM(C148:C152)</f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89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89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89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89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89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89">
        <f>SUM(C154:C155)</f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89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89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89">
        <f>C157+C160+C163</f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89">
        <f>C158+C159</f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89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89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89">
        <f>SUM(C161:C162)</f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89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89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89">
        <f>SUM(C164:C165)</f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89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89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89">
        <f>C167+C170+C173+C176+C178</f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89">
        <f>SUM(C168:C169)</f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89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89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89">
        <f>SUM(C171:C172)</f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89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89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89">
        <f>SUM(C174:C175)</f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89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89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89">
        <f>SUM(C177)</f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89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89">
        <f>SUM(C179:C180)</f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89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89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233</v>
      </c>
      <c r="C181" s="89">
        <f>C182+C191+C194+C200</f>
        <v>2.0299999999999998</v>
      </c>
      <c r="D181" s="21"/>
      <c r="E181" s="1"/>
    </row>
    <row r="182" spans="1:5" ht="9.75" customHeight="1" x14ac:dyDescent="0.25">
      <c r="A182" s="26">
        <v>5510</v>
      </c>
      <c r="B182" s="19" t="s">
        <v>234</v>
      </c>
      <c r="C182" s="89">
        <f>SUM(C183:C190)</f>
        <v>0</v>
      </c>
      <c r="D182" s="21" t="str">
        <f t="shared" ref="D182:D190" si="34">IFERROR(C182/$C$182,"")</f>
        <v/>
      </c>
      <c r="E182" s="1"/>
    </row>
    <row r="183" spans="1:5" ht="9.75" customHeight="1" x14ac:dyDescent="0.25">
      <c r="A183" s="27">
        <v>5511</v>
      </c>
      <c r="B183" s="1" t="s">
        <v>235</v>
      </c>
      <c r="C183" s="89">
        <v>0</v>
      </c>
      <c r="D183" s="21" t="str">
        <f t="shared" si="34"/>
        <v/>
      </c>
      <c r="E183" s="1"/>
    </row>
    <row r="184" spans="1:5" ht="9.75" customHeight="1" x14ac:dyDescent="0.25">
      <c r="A184" s="27">
        <v>5512</v>
      </c>
      <c r="B184" s="1" t="s">
        <v>236</v>
      </c>
      <c r="C184" s="89">
        <v>0</v>
      </c>
      <c r="D184" s="21" t="str">
        <f t="shared" si="34"/>
        <v/>
      </c>
      <c r="E184" s="1"/>
    </row>
    <row r="185" spans="1:5" ht="9.75" customHeight="1" x14ac:dyDescent="0.25">
      <c r="A185" s="27">
        <v>5513</v>
      </c>
      <c r="B185" s="1" t="s">
        <v>237</v>
      </c>
      <c r="C185" s="89">
        <v>0</v>
      </c>
      <c r="D185" s="21" t="str">
        <f t="shared" si="34"/>
        <v/>
      </c>
      <c r="E185" s="1"/>
    </row>
    <row r="186" spans="1:5" ht="9.75" customHeight="1" x14ac:dyDescent="0.25">
      <c r="A186" s="27">
        <v>5514</v>
      </c>
      <c r="B186" s="1" t="s">
        <v>238</v>
      </c>
      <c r="C186" s="89">
        <v>0</v>
      </c>
      <c r="D186" s="21" t="str">
        <f t="shared" si="34"/>
        <v/>
      </c>
      <c r="E186" s="1"/>
    </row>
    <row r="187" spans="1:5" ht="9.75" customHeight="1" x14ac:dyDescent="0.25">
      <c r="A187" s="27">
        <v>5515</v>
      </c>
      <c r="B187" s="1" t="s">
        <v>239</v>
      </c>
      <c r="C187" s="89">
        <v>0</v>
      </c>
      <c r="D187" s="21" t="str">
        <f t="shared" si="34"/>
        <v/>
      </c>
      <c r="E187" s="1"/>
    </row>
    <row r="188" spans="1:5" ht="9.75" customHeight="1" x14ac:dyDescent="0.25">
      <c r="A188" s="27">
        <v>5516</v>
      </c>
      <c r="B188" s="1" t="s">
        <v>240</v>
      </c>
      <c r="C188" s="89">
        <v>0</v>
      </c>
      <c r="D188" s="21" t="str">
        <f t="shared" si="34"/>
        <v/>
      </c>
      <c r="E188" s="1"/>
    </row>
    <row r="189" spans="1:5" ht="9.75" customHeight="1" x14ac:dyDescent="0.25">
      <c r="A189" s="27">
        <v>5517</v>
      </c>
      <c r="B189" s="1" t="s">
        <v>241</v>
      </c>
      <c r="C189" s="89">
        <v>0</v>
      </c>
      <c r="D189" s="21" t="str">
        <f t="shared" si="34"/>
        <v/>
      </c>
      <c r="E189" s="1"/>
    </row>
    <row r="190" spans="1:5" ht="9.75" customHeight="1" x14ac:dyDescent="0.25">
      <c r="A190" s="27">
        <v>5518</v>
      </c>
      <c r="B190" s="1" t="s">
        <v>242</v>
      </c>
      <c r="C190" s="89">
        <v>0</v>
      </c>
      <c r="D190" s="21" t="str">
        <f t="shared" si="34"/>
        <v/>
      </c>
      <c r="E190" s="1"/>
    </row>
    <row r="191" spans="1:5" ht="9.75" customHeight="1" x14ac:dyDescent="0.25">
      <c r="A191" s="26">
        <v>5520</v>
      </c>
      <c r="B191" s="19" t="s">
        <v>243</v>
      </c>
      <c r="C191" s="89">
        <f>SUM(C192:C193)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89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89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89">
        <f>SUM(C195:C199)</f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89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89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89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89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89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89">
        <f>SUM(C201:C209)</f>
        <v>2.0299999999999998</v>
      </c>
      <c r="D200" s="21">
        <f t="shared" ref="D200:D209" si="37">IFERROR(C200/$C$200,"")</f>
        <v>1</v>
      </c>
      <c r="E200" s="1"/>
    </row>
    <row r="201" spans="1:5" ht="9.75" customHeight="1" x14ac:dyDescent="0.25">
      <c r="A201" s="27">
        <v>5591</v>
      </c>
      <c r="B201" s="1" t="s">
        <v>253</v>
      </c>
      <c r="C201" s="89">
        <v>0</v>
      </c>
      <c r="D201" s="21">
        <f t="shared" si="37"/>
        <v>0</v>
      </c>
      <c r="E201" s="1"/>
    </row>
    <row r="202" spans="1:5" ht="9.75" customHeight="1" x14ac:dyDescent="0.25">
      <c r="A202" s="27">
        <v>5592</v>
      </c>
      <c r="B202" s="1" t="s">
        <v>254</v>
      </c>
      <c r="C202" s="89">
        <v>0</v>
      </c>
      <c r="D202" s="21">
        <f t="shared" si="37"/>
        <v>0</v>
      </c>
      <c r="E202" s="1"/>
    </row>
    <row r="203" spans="1:5" ht="9.75" customHeight="1" x14ac:dyDescent="0.25">
      <c r="A203" s="27">
        <v>5593</v>
      </c>
      <c r="B203" s="1" t="s">
        <v>255</v>
      </c>
      <c r="C203" s="89">
        <v>0</v>
      </c>
      <c r="D203" s="21">
        <f t="shared" si="37"/>
        <v>0</v>
      </c>
      <c r="E203" s="1"/>
    </row>
    <row r="204" spans="1:5" ht="9.75" customHeight="1" x14ac:dyDescent="0.25">
      <c r="A204" s="27">
        <v>5594</v>
      </c>
      <c r="B204" s="1" t="s">
        <v>256</v>
      </c>
      <c r="C204" s="89">
        <v>0</v>
      </c>
      <c r="D204" s="21">
        <f t="shared" si="37"/>
        <v>0</v>
      </c>
      <c r="E204" s="1"/>
    </row>
    <row r="205" spans="1:5" ht="9.75" customHeight="1" x14ac:dyDescent="0.25">
      <c r="A205" s="27">
        <v>5595</v>
      </c>
      <c r="B205" s="1" t="s">
        <v>257</v>
      </c>
      <c r="C205" s="89">
        <v>0</v>
      </c>
      <c r="D205" s="21">
        <f t="shared" si="37"/>
        <v>0</v>
      </c>
      <c r="E205" s="1"/>
    </row>
    <row r="206" spans="1:5" ht="9.75" customHeight="1" x14ac:dyDescent="0.25">
      <c r="A206" s="27">
        <v>5596</v>
      </c>
      <c r="B206" s="1" t="s">
        <v>149</v>
      </c>
      <c r="C206" s="89">
        <v>0</v>
      </c>
      <c r="D206" s="21">
        <f t="shared" si="37"/>
        <v>0</v>
      </c>
      <c r="E206" s="1"/>
    </row>
    <row r="207" spans="1:5" ht="9.75" customHeight="1" x14ac:dyDescent="0.25">
      <c r="A207" s="27">
        <v>5597</v>
      </c>
      <c r="B207" s="1" t="s">
        <v>258</v>
      </c>
      <c r="C207" s="89">
        <v>0</v>
      </c>
      <c r="D207" s="21">
        <f t="shared" si="37"/>
        <v>0</v>
      </c>
      <c r="E207" s="1"/>
    </row>
    <row r="208" spans="1:5" ht="9.75" customHeight="1" x14ac:dyDescent="0.25">
      <c r="A208" s="27">
        <v>5598</v>
      </c>
      <c r="B208" s="1" t="s">
        <v>259</v>
      </c>
      <c r="C208" s="89">
        <v>0</v>
      </c>
      <c r="D208" s="21">
        <f t="shared" si="37"/>
        <v>0</v>
      </c>
      <c r="E208" s="1"/>
    </row>
    <row r="209" spans="1:5" ht="9.75" customHeight="1" x14ac:dyDescent="0.25">
      <c r="A209" s="27">
        <v>5599</v>
      </c>
      <c r="B209" s="1" t="s">
        <v>260</v>
      </c>
      <c r="C209" s="89">
        <v>2.0299999999999998</v>
      </c>
      <c r="D209" s="21">
        <f t="shared" si="37"/>
        <v>1</v>
      </c>
      <c r="E209" s="1"/>
    </row>
    <row r="210" spans="1:5" ht="9.75" customHeight="1" x14ac:dyDescent="0.25">
      <c r="A210" s="26">
        <v>5600</v>
      </c>
      <c r="B210" s="19" t="s">
        <v>261</v>
      </c>
      <c r="C210" s="89">
        <f>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89">
        <f>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89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39370078740157483" right="0.39370078740157483" top="0.39370078740157483" bottom="0.3937007874015748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6" t="str">
        <f>'Notas a los Edos Financieros'!A1</f>
        <v>INSTITUTO PARA LAS MUJERES GUANAJUATENSES</v>
      </c>
      <c r="B1" s="120"/>
      <c r="C1" s="120"/>
      <c r="D1" s="120"/>
      <c r="E1" s="120"/>
      <c r="F1" s="120"/>
      <c r="G1" s="75" t="s">
        <v>0</v>
      </c>
      <c r="H1" s="67">
        <f>'Notas a los Edos Financieros'!D1</f>
        <v>2024</v>
      </c>
    </row>
    <row r="2" spans="1:8" ht="11.25" customHeight="1" x14ac:dyDescent="0.25">
      <c r="A2" s="126" t="s">
        <v>264</v>
      </c>
      <c r="B2" s="120"/>
      <c r="C2" s="120"/>
      <c r="D2" s="120"/>
      <c r="E2" s="120"/>
      <c r="F2" s="120"/>
      <c r="G2" s="75" t="s">
        <v>2</v>
      </c>
      <c r="H2" s="67" t="str">
        <f>'Notas a los Edos Financieros'!D2</f>
        <v>Trimestral</v>
      </c>
    </row>
    <row r="3" spans="1:8" ht="11.25" customHeight="1" x14ac:dyDescent="0.25">
      <c r="A3" s="126" t="str">
        <f>'Notas a los Edos Financieros'!A3</f>
        <v>Del 1 de Enero al 31 de Marzo de 2024</v>
      </c>
      <c r="B3" s="120"/>
      <c r="C3" s="120"/>
      <c r="D3" s="120"/>
      <c r="E3" s="120"/>
      <c r="F3" s="120"/>
      <c r="G3" s="75" t="s">
        <v>4</v>
      </c>
      <c r="H3" s="67">
        <f>'Notas a los Edos Financieros'!D3</f>
        <v>1</v>
      </c>
    </row>
    <row r="4" spans="1:8" ht="11.25" customHeight="1" x14ac:dyDescent="0.25">
      <c r="A4" s="125" t="s">
        <v>5</v>
      </c>
      <c r="B4" s="120"/>
      <c r="C4" s="120"/>
      <c r="D4" s="120"/>
      <c r="E4" s="120"/>
      <c r="F4" s="120"/>
      <c r="G4" s="75"/>
      <c r="H4" s="67"/>
    </row>
    <row r="5" spans="1:8" ht="9.75" customHeight="1" x14ac:dyDescent="0.25">
      <c r="A5" s="69" t="s">
        <v>68</v>
      </c>
      <c r="B5" s="70"/>
      <c r="C5" s="70"/>
      <c r="D5" s="70"/>
      <c r="E5" s="70"/>
      <c r="F5" s="70"/>
      <c r="G5" s="70"/>
      <c r="H5" s="70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70" t="s">
        <v>265</v>
      </c>
      <c r="B7" s="70"/>
      <c r="C7" s="70"/>
      <c r="D7" s="70"/>
      <c r="E7" s="70"/>
      <c r="F7" s="70"/>
      <c r="G7" s="70"/>
      <c r="H7" s="70"/>
    </row>
    <row r="8" spans="1:8" ht="9.75" customHeight="1" x14ac:dyDescent="0.25">
      <c r="A8" s="72" t="s">
        <v>70</v>
      </c>
      <c r="B8" s="72" t="s">
        <v>71</v>
      </c>
      <c r="C8" s="72" t="s">
        <v>72</v>
      </c>
      <c r="D8" s="72" t="s">
        <v>266</v>
      </c>
      <c r="E8" s="72"/>
      <c r="F8" s="72"/>
      <c r="G8" s="72"/>
      <c r="H8" s="72"/>
    </row>
    <row r="9" spans="1:8" ht="9.75" customHeight="1" x14ac:dyDescent="0.25">
      <c r="A9" s="28">
        <v>1114</v>
      </c>
      <c r="B9" s="16" t="s">
        <v>267</v>
      </c>
      <c r="C9" s="90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90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90">
        <v>8120073.0199999996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70" t="s">
        <v>270</v>
      </c>
      <c r="B13" s="70"/>
      <c r="C13" s="70"/>
      <c r="D13" s="70"/>
      <c r="E13" s="70"/>
      <c r="F13" s="70"/>
      <c r="G13" s="70"/>
      <c r="H13" s="70"/>
    </row>
    <row r="14" spans="1:8" ht="9.75" customHeight="1" x14ac:dyDescent="0.25">
      <c r="A14" s="72" t="s">
        <v>70</v>
      </c>
      <c r="B14" s="72" t="s">
        <v>71</v>
      </c>
      <c r="C14" s="72" t="s">
        <v>72</v>
      </c>
      <c r="D14" s="72">
        <v>2023</v>
      </c>
      <c r="E14" s="72">
        <f t="shared" ref="E14:G14" si="0">D14-1</f>
        <v>2022</v>
      </c>
      <c r="F14" s="72">
        <f t="shared" si="0"/>
        <v>2021</v>
      </c>
      <c r="G14" s="72">
        <f t="shared" si="0"/>
        <v>2020</v>
      </c>
      <c r="H14" s="72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70" t="s">
        <v>274</v>
      </c>
      <c r="B18" s="70"/>
      <c r="C18" s="70"/>
      <c r="D18" s="70"/>
      <c r="E18" s="70"/>
      <c r="F18" s="70"/>
      <c r="G18" s="70"/>
      <c r="H18" s="70"/>
    </row>
    <row r="19" spans="1:8" ht="9.75" customHeight="1" x14ac:dyDescent="0.25">
      <c r="A19" s="72" t="s">
        <v>70</v>
      </c>
      <c r="B19" s="72" t="s">
        <v>71</v>
      </c>
      <c r="C19" s="72" t="s">
        <v>72</v>
      </c>
      <c r="D19" s="72" t="s">
        <v>275</v>
      </c>
      <c r="E19" s="72" t="s">
        <v>276</v>
      </c>
      <c r="F19" s="72" t="s">
        <v>277</v>
      </c>
      <c r="G19" s="72" t="s">
        <v>278</v>
      </c>
      <c r="H19" s="72" t="s">
        <v>279</v>
      </c>
    </row>
    <row r="20" spans="1:8" ht="9.75" customHeight="1" x14ac:dyDescent="0.25">
      <c r="A20" s="28">
        <v>1123</v>
      </c>
      <c r="B20" s="16" t="s">
        <v>280</v>
      </c>
      <c r="C20" s="90">
        <v>776511.29</v>
      </c>
      <c r="D20" s="90">
        <v>776511.29</v>
      </c>
      <c r="E20" s="90">
        <v>0</v>
      </c>
      <c r="F20" s="90">
        <v>0</v>
      </c>
      <c r="G20" s="90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90">
        <v>20000</v>
      </c>
      <c r="D21" s="90">
        <v>20000</v>
      </c>
      <c r="E21" s="90">
        <v>0</v>
      </c>
      <c r="F21" s="90">
        <v>0</v>
      </c>
      <c r="G21" s="90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90">
        <v>232155.36</v>
      </c>
      <c r="D24" s="90">
        <v>232155.36</v>
      </c>
      <c r="E24" s="90">
        <v>0</v>
      </c>
      <c r="F24" s="90">
        <v>0</v>
      </c>
      <c r="G24" s="90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90">
        <v>1669500.54</v>
      </c>
      <c r="D27" s="90">
        <v>1669500.54</v>
      </c>
      <c r="E27" s="90">
        <v>0</v>
      </c>
      <c r="F27" s="90">
        <v>0</v>
      </c>
      <c r="G27" s="90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90">
        <v>0</v>
      </c>
      <c r="D28" s="90">
        <v>0</v>
      </c>
      <c r="E28" s="90">
        <v>0</v>
      </c>
      <c r="F28" s="90">
        <v>0</v>
      </c>
      <c r="G28" s="90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70" t="s">
        <v>289</v>
      </c>
      <c r="B30" s="70"/>
      <c r="C30" s="70"/>
      <c r="D30" s="70"/>
      <c r="E30" s="70"/>
      <c r="F30" s="70"/>
      <c r="G30" s="70"/>
      <c r="H30" s="70"/>
    </row>
    <row r="31" spans="1:8" ht="9.75" customHeight="1" x14ac:dyDescent="0.25">
      <c r="A31" s="72" t="s">
        <v>70</v>
      </c>
      <c r="B31" s="72" t="s">
        <v>71</v>
      </c>
      <c r="C31" s="72" t="s">
        <v>72</v>
      </c>
      <c r="D31" s="72" t="s">
        <v>290</v>
      </c>
      <c r="E31" s="72" t="s">
        <v>291</v>
      </c>
      <c r="F31" s="72" t="s">
        <v>292</v>
      </c>
      <c r="G31" s="72"/>
      <c r="H31" s="72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70" t="s">
        <v>299</v>
      </c>
      <c r="B39" s="70"/>
      <c r="C39" s="70"/>
      <c r="D39" s="70"/>
      <c r="E39" s="70"/>
      <c r="F39" s="70"/>
    </row>
    <row r="40" spans="1:6" ht="9.75" customHeight="1" x14ac:dyDescent="0.25">
      <c r="A40" s="72" t="s">
        <v>70</v>
      </c>
      <c r="B40" s="72" t="s">
        <v>71</v>
      </c>
      <c r="C40" s="72" t="s">
        <v>72</v>
      </c>
      <c r="D40" s="72" t="s">
        <v>291</v>
      </c>
      <c r="E40" s="72" t="s">
        <v>300</v>
      </c>
      <c r="F40" s="72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70" t="s">
        <v>303</v>
      </c>
      <c r="B44" s="70"/>
      <c r="C44" s="70"/>
      <c r="D44" s="70"/>
      <c r="E44" s="70"/>
      <c r="F44" s="70"/>
    </row>
    <row r="45" spans="1:6" ht="9.75" customHeight="1" x14ac:dyDescent="0.25">
      <c r="A45" s="72" t="s">
        <v>70</v>
      </c>
      <c r="B45" s="72" t="s">
        <v>71</v>
      </c>
      <c r="C45" s="72" t="s">
        <v>72</v>
      </c>
      <c r="D45" s="72" t="s">
        <v>266</v>
      </c>
      <c r="E45" s="72" t="s">
        <v>279</v>
      </c>
      <c r="F45" s="72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70" t="s">
        <v>305</v>
      </c>
      <c r="B48" s="70"/>
      <c r="C48" s="70"/>
      <c r="D48" s="70"/>
      <c r="E48" s="70"/>
      <c r="F48" s="70"/>
    </row>
    <row r="49" spans="1:10" ht="9.75" customHeight="1" x14ac:dyDescent="0.25">
      <c r="A49" s="72" t="s">
        <v>70</v>
      </c>
      <c r="B49" s="72" t="s">
        <v>71</v>
      </c>
      <c r="C49" s="72" t="s">
        <v>72</v>
      </c>
      <c r="D49" s="72"/>
      <c r="E49" s="72"/>
      <c r="F49" s="72"/>
      <c r="G49" s="72"/>
      <c r="H49" s="72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70" t="s">
        <v>309</v>
      </c>
      <c r="B54" s="70"/>
      <c r="C54" s="70"/>
      <c r="D54" s="70"/>
      <c r="E54" s="70"/>
      <c r="F54" s="70"/>
      <c r="G54" s="70"/>
      <c r="H54" s="70"/>
      <c r="I54" s="70"/>
      <c r="J54" s="70"/>
    </row>
    <row r="55" spans="1:10" ht="9.75" customHeight="1" x14ac:dyDescent="0.25">
      <c r="A55" s="72" t="s">
        <v>70</v>
      </c>
      <c r="B55" s="72" t="s">
        <v>71</v>
      </c>
      <c r="C55" s="72" t="s">
        <v>72</v>
      </c>
      <c r="D55" s="72" t="s">
        <v>310</v>
      </c>
      <c r="E55" s="72" t="s">
        <v>311</v>
      </c>
      <c r="F55" s="72" t="s">
        <v>312</v>
      </c>
      <c r="G55" s="72" t="s">
        <v>313</v>
      </c>
      <c r="H55" s="72" t="s">
        <v>314</v>
      </c>
      <c r="I55" s="72" t="s">
        <v>315</v>
      </c>
      <c r="J55" s="72" t="s">
        <v>316</v>
      </c>
    </row>
    <row r="56" spans="1:10" ht="9.75" customHeight="1" x14ac:dyDescent="0.25">
      <c r="A56" s="28">
        <v>1230</v>
      </c>
      <c r="B56" s="16" t="s">
        <v>317</v>
      </c>
      <c r="C56" s="90">
        <f>SUM(C57:C63)</f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90">
        <v>0</v>
      </c>
      <c r="D57" s="76"/>
      <c r="E57" s="76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90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90">
        <v>0</v>
      </c>
      <c r="D59" s="29">
        <v>0</v>
      </c>
      <c r="E59" s="90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90">
        <v>0</v>
      </c>
      <c r="D60" s="29">
        <v>0</v>
      </c>
      <c r="E60" s="90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90">
        <v>0</v>
      </c>
      <c r="D61" s="29">
        <v>0</v>
      </c>
      <c r="E61" s="90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90">
        <v>0</v>
      </c>
      <c r="D62" s="29">
        <v>0</v>
      </c>
      <c r="E62" s="90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90">
        <v>0</v>
      </c>
      <c r="D63" s="29">
        <v>0</v>
      </c>
      <c r="E63" s="90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325</v>
      </c>
      <c r="C64" s="90">
        <f>SUM(C65:C72)</f>
        <v>12879372.470000001</v>
      </c>
      <c r="D64" s="29">
        <v>0</v>
      </c>
      <c r="E64" s="90">
        <v>0</v>
      </c>
      <c r="F64" s="16"/>
      <c r="G64" s="16"/>
      <c r="H64" s="16"/>
      <c r="I64" s="16"/>
      <c r="J64" s="16"/>
    </row>
    <row r="65" spans="1:10" ht="9.75" customHeight="1" x14ac:dyDescent="0.25">
      <c r="A65" s="28">
        <v>1241</v>
      </c>
      <c r="B65" s="16" t="s">
        <v>326</v>
      </c>
      <c r="C65" s="90">
        <v>5050744.92</v>
      </c>
      <c r="D65" s="29">
        <v>0</v>
      </c>
      <c r="E65" s="90">
        <f t="shared" ref="E65" si="1">SUM(E66:E73)</f>
        <v>10031974.390000001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90">
        <v>462222.76</v>
      </c>
      <c r="D66" s="29">
        <v>0</v>
      </c>
      <c r="E66" s="90">
        <v>3552342.67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90">
        <v>20560.28</v>
      </c>
      <c r="D67" s="29">
        <v>0</v>
      </c>
      <c r="E67" s="90">
        <v>234794.7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90">
        <v>7204643.0300000003</v>
      </c>
      <c r="D68" s="29">
        <v>0</v>
      </c>
      <c r="E68" s="90">
        <v>20560.28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90">
        <v>0</v>
      </c>
      <c r="D69" s="29">
        <v>0</v>
      </c>
      <c r="E69" s="90">
        <v>6089290.9299999997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90">
        <v>141201.48000000001</v>
      </c>
      <c r="D70" s="29">
        <v>0</v>
      </c>
      <c r="E70" s="90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90">
        <v>0</v>
      </c>
      <c r="D71" s="29">
        <v>0</v>
      </c>
      <c r="E71" s="90">
        <v>134985.81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90">
        <v>0</v>
      </c>
      <c r="D72" s="29">
        <v>0</v>
      </c>
      <c r="E72" s="90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90">
        <v>0</v>
      </c>
      <c r="F73" s="16"/>
      <c r="G73" s="16"/>
      <c r="H73" s="16"/>
      <c r="I73" s="16"/>
      <c r="J73" s="16"/>
    </row>
    <row r="74" spans="1:10" ht="9.75" customHeight="1" x14ac:dyDescent="0.25">
      <c r="A74" s="70" t="s">
        <v>334</v>
      </c>
      <c r="B74" s="70"/>
      <c r="C74" s="70"/>
      <c r="D74" s="70"/>
      <c r="E74" s="70"/>
      <c r="F74" s="70"/>
      <c r="G74" s="70"/>
      <c r="H74" s="16"/>
      <c r="I74" s="16"/>
      <c r="J74" s="16"/>
    </row>
    <row r="75" spans="1:10" ht="9.75" customHeight="1" x14ac:dyDescent="0.25">
      <c r="A75" s="72" t="s">
        <v>70</v>
      </c>
      <c r="B75" s="72" t="s">
        <v>71</v>
      </c>
      <c r="C75" s="72" t="s">
        <v>72</v>
      </c>
      <c r="D75" s="72" t="s">
        <v>335</v>
      </c>
      <c r="E75" s="72" t="s">
        <v>336</v>
      </c>
      <c r="F75" s="72" t="s">
        <v>337</v>
      </c>
      <c r="G75" s="72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90">
        <f>SUM(C77:C81)</f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 x14ac:dyDescent="0.25">
      <c r="A77" s="28">
        <v>1251</v>
      </c>
      <c r="B77" s="16" t="s">
        <v>340</v>
      </c>
      <c r="C77" s="90">
        <v>0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90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90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90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90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90">
        <f>SUM(C83:C88)</f>
        <v>379368.39</v>
      </c>
      <c r="D82" s="76"/>
      <c r="E82" s="76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90">
        <v>0</v>
      </c>
      <c r="D83" s="76"/>
      <c r="E83" s="76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90">
        <v>0</v>
      </c>
      <c r="D84" s="76"/>
      <c r="E84" s="76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90">
        <v>379368.39</v>
      </c>
      <c r="D85" s="76"/>
      <c r="E85" s="76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90">
        <v>0</v>
      </c>
      <c r="D86" s="76"/>
      <c r="E86" s="76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90">
        <v>0</v>
      </c>
      <c r="D87" s="76"/>
      <c r="E87" s="76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90">
        <v>0</v>
      </c>
      <c r="D88" s="76"/>
      <c r="E88" s="76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70" t="s">
        <v>352</v>
      </c>
      <c r="B90" s="70"/>
      <c r="C90" s="70"/>
      <c r="D90" s="70"/>
      <c r="E90" s="70"/>
      <c r="F90" s="70"/>
      <c r="G90" s="70"/>
    </row>
    <row r="91" spans="1:7" ht="9.75" customHeight="1" x14ac:dyDescent="0.25">
      <c r="A91" s="72" t="s">
        <v>70</v>
      </c>
      <c r="B91" s="72" t="s">
        <v>71</v>
      </c>
      <c r="C91" s="72" t="s">
        <v>72</v>
      </c>
      <c r="D91" s="72" t="s">
        <v>314</v>
      </c>
      <c r="E91" s="72"/>
      <c r="F91" s="72"/>
      <c r="G91" s="72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70" t="s">
        <v>356</v>
      </c>
      <c r="B96" s="70"/>
      <c r="C96" s="70"/>
      <c r="D96" s="70"/>
      <c r="E96" s="70"/>
      <c r="F96" s="70"/>
      <c r="G96" s="70"/>
    </row>
    <row r="97" spans="1:8" ht="9.75" customHeight="1" x14ac:dyDescent="0.25">
      <c r="A97" s="72" t="s">
        <v>70</v>
      </c>
      <c r="B97" s="72" t="s">
        <v>71</v>
      </c>
      <c r="C97" s="72" t="s">
        <v>72</v>
      </c>
      <c r="D97" s="72" t="s">
        <v>279</v>
      </c>
      <c r="E97" s="72"/>
      <c r="F97" s="72"/>
      <c r="G97" s="72"/>
      <c r="H97" s="72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70" t="s">
        <v>366</v>
      </c>
      <c r="B108" s="70"/>
      <c r="C108" s="70"/>
      <c r="D108" s="70"/>
      <c r="E108" s="70"/>
      <c r="F108" s="70"/>
      <c r="G108" s="70"/>
      <c r="H108" s="70"/>
    </row>
    <row r="109" spans="1:8" ht="9.75" customHeight="1" x14ac:dyDescent="0.25">
      <c r="A109" s="72" t="s">
        <v>70</v>
      </c>
      <c r="B109" s="72" t="s">
        <v>71</v>
      </c>
      <c r="C109" s="72" t="s">
        <v>72</v>
      </c>
      <c r="D109" s="72" t="s">
        <v>275</v>
      </c>
      <c r="E109" s="72" t="s">
        <v>276</v>
      </c>
      <c r="F109" s="72" t="s">
        <v>277</v>
      </c>
      <c r="G109" s="72" t="s">
        <v>367</v>
      </c>
      <c r="H109" s="72" t="s">
        <v>368</v>
      </c>
    </row>
    <row r="110" spans="1:8" ht="9.75" customHeight="1" x14ac:dyDescent="0.25">
      <c r="A110" s="28">
        <v>2110</v>
      </c>
      <c r="B110" s="16" t="s">
        <v>369</v>
      </c>
      <c r="C110" s="90">
        <f>SUM(C111:C119)</f>
        <v>710898.04999999993</v>
      </c>
      <c r="D110" s="90">
        <f>SUM(D111:D119)</f>
        <v>710898.04999999993</v>
      </c>
      <c r="E110" s="90">
        <f>SUM(E111:E119)</f>
        <v>0</v>
      </c>
      <c r="F110" s="90">
        <f>SUM(F111:F119)</f>
        <v>0</v>
      </c>
      <c r="G110" s="90">
        <f>SUM(G111:G119)</f>
        <v>0</v>
      </c>
      <c r="H110" s="16"/>
    </row>
    <row r="111" spans="1:8" ht="9.75" customHeight="1" x14ac:dyDescent="0.25">
      <c r="A111" s="28">
        <v>2111</v>
      </c>
      <c r="B111" s="16" t="s">
        <v>370</v>
      </c>
      <c r="C111" s="90">
        <v>32184.22</v>
      </c>
      <c r="D111" s="90">
        <f>C111</f>
        <v>32184.22</v>
      </c>
      <c r="E111" s="90">
        <v>0</v>
      </c>
      <c r="F111" s="90">
        <v>0</v>
      </c>
      <c r="G111" s="90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90">
        <v>0</v>
      </c>
      <c r="D112" s="90">
        <f t="shared" ref="D112:D119" si="2">C112</f>
        <v>0</v>
      </c>
      <c r="E112" s="90">
        <v>0</v>
      </c>
      <c r="F112" s="90">
        <v>0</v>
      </c>
      <c r="G112" s="90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90">
        <v>0</v>
      </c>
      <c r="D113" s="90">
        <f t="shared" si="2"/>
        <v>0</v>
      </c>
      <c r="E113" s="90">
        <v>0</v>
      </c>
      <c r="F113" s="90">
        <v>0</v>
      </c>
      <c r="G113" s="90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90">
        <v>0</v>
      </c>
      <c r="D114" s="90">
        <f t="shared" si="2"/>
        <v>0</v>
      </c>
      <c r="E114" s="90">
        <v>0</v>
      </c>
      <c r="F114" s="90">
        <v>0</v>
      </c>
      <c r="G114" s="90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90">
        <v>0</v>
      </c>
      <c r="D115" s="90">
        <f t="shared" si="2"/>
        <v>0</v>
      </c>
      <c r="E115" s="90">
        <v>0</v>
      </c>
      <c r="F115" s="90">
        <v>0</v>
      </c>
      <c r="G115" s="90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90">
        <v>0</v>
      </c>
      <c r="D116" s="90">
        <f t="shared" si="2"/>
        <v>0</v>
      </c>
      <c r="E116" s="90">
        <v>0</v>
      </c>
      <c r="F116" s="90">
        <v>0</v>
      </c>
      <c r="G116" s="90">
        <v>0</v>
      </c>
      <c r="H116" s="16"/>
    </row>
    <row r="117" spans="1:8" ht="9.75" customHeight="1" x14ac:dyDescent="0.25">
      <c r="A117" s="28">
        <v>2117</v>
      </c>
      <c r="B117" s="16" t="s">
        <v>376</v>
      </c>
      <c r="C117" s="90">
        <v>639465.38</v>
      </c>
      <c r="D117" s="90">
        <f t="shared" si="2"/>
        <v>639465.38</v>
      </c>
      <c r="E117" s="90">
        <v>0</v>
      </c>
      <c r="F117" s="90">
        <v>0</v>
      </c>
      <c r="G117" s="90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90">
        <v>0</v>
      </c>
      <c r="D118" s="90">
        <f t="shared" si="2"/>
        <v>0</v>
      </c>
      <c r="E118" s="90">
        <v>0</v>
      </c>
      <c r="F118" s="90">
        <v>0</v>
      </c>
      <c r="G118" s="90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90">
        <v>39248.449999999997</v>
      </c>
      <c r="D119" s="90">
        <f t="shared" si="2"/>
        <v>39248.449999999997</v>
      </c>
      <c r="E119" s="90">
        <v>0</v>
      </c>
      <c r="F119" s="90">
        <v>0</v>
      </c>
      <c r="G119" s="90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90">
        <f>SUM(C121:C123)</f>
        <v>0</v>
      </c>
      <c r="D120" s="90">
        <f t="shared" ref="D120:G120" si="3">SUM(D121:D123)</f>
        <v>0</v>
      </c>
      <c r="E120" s="90">
        <f t="shared" si="3"/>
        <v>0</v>
      </c>
      <c r="F120" s="90">
        <f t="shared" si="3"/>
        <v>0</v>
      </c>
      <c r="G120" s="90">
        <f t="shared" si="3"/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90">
        <v>0</v>
      </c>
      <c r="D121" s="90">
        <f>C121</f>
        <v>0</v>
      </c>
      <c r="E121" s="90">
        <v>0</v>
      </c>
      <c r="F121" s="90">
        <v>0</v>
      </c>
      <c r="G121" s="90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90">
        <v>0</v>
      </c>
      <c r="D122" s="90">
        <f t="shared" ref="D122:D123" si="4">C122</f>
        <v>0</v>
      </c>
      <c r="E122" s="90">
        <v>0</v>
      </c>
      <c r="F122" s="90">
        <v>0</v>
      </c>
      <c r="G122" s="90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90">
        <v>0</v>
      </c>
      <c r="D123" s="90">
        <f t="shared" si="4"/>
        <v>0</v>
      </c>
      <c r="E123" s="90">
        <v>0</v>
      </c>
      <c r="F123" s="90">
        <v>0</v>
      </c>
      <c r="G123" s="90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70" t="s">
        <v>383</v>
      </c>
      <c r="B125" s="70"/>
      <c r="C125" s="70"/>
      <c r="D125" s="70"/>
      <c r="E125" s="70"/>
      <c r="F125" s="70"/>
      <c r="G125" s="70"/>
      <c r="H125" s="70"/>
    </row>
    <row r="126" spans="1:8" ht="9.75" customHeight="1" x14ac:dyDescent="0.25">
      <c r="A126" s="72" t="s">
        <v>70</v>
      </c>
      <c r="B126" s="72" t="s">
        <v>71</v>
      </c>
      <c r="C126" s="72" t="s">
        <v>72</v>
      </c>
      <c r="D126" s="72" t="s">
        <v>384</v>
      </c>
      <c r="E126" s="72" t="s">
        <v>279</v>
      </c>
      <c r="F126" s="72"/>
      <c r="G126" s="72"/>
      <c r="H126" s="72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70" t="s">
        <v>399</v>
      </c>
      <c r="B142" s="70"/>
      <c r="C142" s="70"/>
      <c r="D142" s="70"/>
      <c r="E142" s="70"/>
    </row>
    <row r="143" spans="1:5" ht="9.75" customHeight="1" x14ac:dyDescent="0.25">
      <c r="A143" s="77" t="s">
        <v>70</v>
      </c>
      <c r="B143" s="77" t="s">
        <v>71</v>
      </c>
      <c r="C143" s="77" t="s">
        <v>72</v>
      </c>
      <c r="D143" s="72" t="s">
        <v>384</v>
      </c>
      <c r="E143" s="72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70" t="s">
        <v>408</v>
      </c>
      <c r="B153" s="70"/>
      <c r="C153" s="70"/>
      <c r="D153" s="70"/>
      <c r="E153" s="70"/>
    </row>
    <row r="154" spans="1:5" ht="9.75" customHeight="1" x14ac:dyDescent="0.25">
      <c r="A154" s="77" t="s">
        <v>70</v>
      </c>
      <c r="B154" s="77" t="s">
        <v>71</v>
      </c>
      <c r="C154" s="77" t="s">
        <v>72</v>
      </c>
      <c r="D154" s="72" t="s">
        <v>384</v>
      </c>
      <c r="E154" s="72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70" t="s">
        <v>418</v>
      </c>
      <c r="B165" s="70"/>
      <c r="C165" s="70"/>
      <c r="D165" s="70"/>
      <c r="E165" s="70"/>
    </row>
    <row r="166" spans="1:5" ht="9.75" customHeight="1" x14ac:dyDescent="0.25">
      <c r="A166" s="77" t="s">
        <v>70</v>
      </c>
      <c r="B166" s="77" t="s">
        <v>71</v>
      </c>
      <c r="C166" s="77" t="s">
        <v>72</v>
      </c>
      <c r="D166" s="72" t="s">
        <v>384</v>
      </c>
      <c r="E166" s="72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39370078740157483" right="0.39370078740157483" top="0.39370078740157483" bottom="0.39370078740157483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25" sqref="D2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5" t="str">
        <f>ESF!A1</f>
        <v>INSTITUTO PARA LAS MUJERES GUANAJUATENSES</v>
      </c>
      <c r="B1" s="120"/>
      <c r="C1" s="120"/>
      <c r="D1" s="75" t="s">
        <v>0</v>
      </c>
      <c r="E1" s="67">
        <f>'Notas a los Edos Financieros'!D1</f>
        <v>2024</v>
      </c>
    </row>
    <row r="2" spans="1:5" ht="11.25" customHeight="1" x14ac:dyDescent="0.25">
      <c r="A2" s="125" t="s">
        <v>423</v>
      </c>
      <c r="B2" s="120"/>
      <c r="C2" s="120"/>
      <c r="D2" s="75" t="s">
        <v>2</v>
      </c>
      <c r="E2" s="67" t="str">
        <f>'Notas a los Edos Financieros'!D2</f>
        <v>Trimestral</v>
      </c>
    </row>
    <row r="3" spans="1:5" ht="11.25" customHeight="1" x14ac:dyDescent="0.25">
      <c r="A3" s="125" t="str">
        <f>ESF!A3</f>
        <v>Del 1 de Enero al 31 de Marzo de 2024</v>
      </c>
      <c r="B3" s="120"/>
      <c r="C3" s="120"/>
      <c r="D3" s="75" t="s">
        <v>4</v>
      </c>
      <c r="E3" s="67">
        <f>'Notas a los Edos Financieros'!D3</f>
        <v>1</v>
      </c>
    </row>
    <row r="4" spans="1:5" ht="11.25" customHeight="1" x14ac:dyDescent="0.25">
      <c r="A4" s="125" t="s">
        <v>5</v>
      </c>
      <c r="B4" s="120"/>
      <c r="C4" s="120"/>
      <c r="D4" s="75"/>
      <c r="E4" s="67"/>
    </row>
    <row r="5" spans="1:5" ht="9.75" customHeight="1" x14ac:dyDescent="0.25">
      <c r="A5" s="69" t="s">
        <v>68</v>
      </c>
      <c r="B5" s="70"/>
      <c r="C5" s="70"/>
      <c r="D5" s="70"/>
      <c r="E5" s="70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70" t="s">
        <v>424</v>
      </c>
      <c r="B7" s="70"/>
      <c r="C7" s="70"/>
      <c r="D7" s="70"/>
      <c r="E7" s="70"/>
    </row>
    <row r="8" spans="1:5" ht="9.75" customHeight="1" x14ac:dyDescent="0.25">
      <c r="A8" s="72" t="s">
        <v>70</v>
      </c>
      <c r="B8" s="72" t="s">
        <v>71</v>
      </c>
      <c r="C8" s="72" t="s">
        <v>72</v>
      </c>
      <c r="D8" s="72" t="s">
        <v>266</v>
      </c>
      <c r="E8" s="72" t="s">
        <v>384</v>
      </c>
    </row>
    <row r="9" spans="1:5" ht="9.75" customHeight="1" x14ac:dyDescent="0.25">
      <c r="A9" s="28">
        <v>3110</v>
      </c>
      <c r="B9" s="16" t="s">
        <v>124</v>
      </c>
      <c r="C9" s="91">
        <v>23518820.190000001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70" t="s">
        <v>427</v>
      </c>
      <c r="B13" s="70"/>
      <c r="C13" s="70"/>
      <c r="D13" s="70"/>
      <c r="E13" s="70"/>
    </row>
    <row r="14" spans="1:5" ht="9.75" customHeight="1" x14ac:dyDescent="0.25">
      <c r="A14" s="72" t="s">
        <v>70</v>
      </c>
      <c r="B14" s="72" t="s">
        <v>71</v>
      </c>
      <c r="C14" s="72" t="s">
        <v>72</v>
      </c>
      <c r="D14" s="72" t="s">
        <v>428</v>
      </c>
      <c r="E14" s="72"/>
    </row>
    <row r="15" spans="1:5" ht="9.75" customHeight="1" x14ac:dyDescent="0.25">
      <c r="A15" s="28">
        <v>3210</v>
      </c>
      <c r="B15" s="16" t="s">
        <v>429</v>
      </c>
      <c r="C15" s="91">
        <v>5618089.8499999996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91">
        <v>-12677590.880000001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5" t="str">
        <f>ESF!A1</f>
        <v>INSTITUTO PARA LAS MUJERES GUANAJUATENSES</v>
      </c>
      <c r="B1" s="120"/>
      <c r="C1" s="120"/>
      <c r="D1" s="75" t="s">
        <v>0</v>
      </c>
      <c r="E1" s="67">
        <f>'Notas a los Edos Financieros'!D1</f>
        <v>2024</v>
      </c>
    </row>
    <row r="2" spans="1:5" ht="11.25" customHeight="1" x14ac:dyDescent="0.25">
      <c r="A2" s="125" t="s">
        <v>443</v>
      </c>
      <c r="B2" s="120"/>
      <c r="C2" s="120"/>
      <c r="D2" s="75" t="s">
        <v>2</v>
      </c>
      <c r="E2" s="67" t="str">
        <f>'Notas a los Edos Financieros'!D2</f>
        <v>Trimestral</v>
      </c>
    </row>
    <row r="3" spans="1:5" ht="11.25" customHeight="1" x14ac:dyDescent="0.25">
      <c r="A3" s="125" t="str">
        <f>ESF!A3</f>
        <v>Del 1 de Enero al 31 de Marzo de 2024</v>
      </c>
      <c r="B3" s="120"/>
      <c r="C3" s="120"/>
      <c r="D3" s="75" t="s">
        <v>4</v>
      </c>
      <c r="E3" s="67">
        <f>'Notas a los Edos Financieros'!D3</f>
        <v>1</v>
      </c>
    </row>
    <row r="4" spans="1:5" ht="11.25" customHeight="1" x14ac:dyDescent="0.25">
      <c r="A4" s="125" t="s">
        <v>5</v>
      </c>
      <c r="B4" s="120"/>
      <c r="C4" s="120"/>
      <c r="D4" s="75"/>
      <c r="E4" s="67"/>
    </row>
    <row r="5" spans="1:5" ht="9.75" customHeight="1" x14ac:dyDescent="0.25">
      <c r="A5" s="69" t="s">
        <v>68</v>
      </c>
      <c r="B5" s="70"/>
      <c r="C5" s="70"/>
      <c r="D5" s="70"/>
      <c r="E5" s="70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70" t="s">
        <v>444</v>
      </c>
      <c r="B7" s="70"/>
      <c r="C7" s="70"/>
      <c r="D7" s="70"/>
      <c r="E7" s="16"/>
    </row>
    <row r="8" spans="1:5" ht="9.75" customHeight="1" x14ac:dyDescent="0.25">
      <c r="A8" s="72" t="s">
        <v>70</v>
      </c>
      <c r="B8" s="72" t="s">
        <v>71</v>
      </c>
      <c r="C8" s="73">
        <v>2024</v>
      </c>
      <c r="D8" s="73">
        <v>2023</v>
      </c>
      <c r="E8" s="16"/>
    </row>
    <row r="9" spans="1:5" ht="9.75" customHeight="1" x14ac:dyDescent="0.25">
      <c r="A9" s="28">
        <v>1111</v>
      </c>
      <c r="B9" s="16" t="s">
        <v>445</v>
      </c>
      <c r="C9" s="91">
        <v>0</v>
      </c>
      <c r="D9" s="91">
        <v>0</v>
      </c>
      <c r="E9" s="16"/>
    </row>
    <row r="10" spans="1:5" ht="9.75" customHeight="1" x14ac:dyDescent="0.25">
      <c r="A10" s="28">
        <v>1112</v>
      </c>
      <c r="B10" s="16" t="s">
        <v>446</v>
      </c>
      <c r="C10" s="91">
        <v>3125210.53</v>
      </c>
      <c r="D10" s="91">
        <v>11624729.4</v>
      </c>
      <c r="E10" s="16"/>
    </row>
    <row r="11" spans="1:5" ht="9.75" customHeight="1" x14ac:dyDescent="0.25">
      <c r="A11" s="28">
        <v>1113</v>
      </c>
      <c r="B11" s="16" t="s">
        <v>447</v>
      </c>
      <c r="C11" s="91">
        <v>0</v>
      </c>
      <c r="D11" s="91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91">
        <v>0</v>
      </c>
      <c r="D12" s="91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91">
        <v>0</v>
      </c>
      <c r="D13" s="91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91">
        <v>0</v>
      </c>
      <c r="D14" s="91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91">
        <v>0</v>
      </c>
      <c r="D15" s="91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92">
        <f>SUM(C9:C15)</f>
        <v>3125210.53</v>
      </c>
      <c r="D16" s="92">
        <f>SUM(D9:D15)</f>
        <v>11624729.4</v>
      </c>
      <c r="E16" s="16"/>
    </row>
    <row r="19" spans="1:4" ht="9.75" customHeight="1" x14ac:dyDescent="0.25">
      <c r="A19" s="70" t="s">
        <v>451</v>
      </c>
      <c r="B19" s="70"/>
      <c r="C19" s="70"/>
      <c r="D19" s="70"/>
    </row>
    <row r="20" spans="1:4" ht="9.75" customHeight="1" x14ac:dyDescent="0.25">
      <c r="A20" s="72" t="s">
        <v>70</v>
      </c>
      <c r="B20" s="72" t="s">
        <v>71</v>
      </c>
      <c r="C20" s="73">
        <v>2024</v>
      </c>
      <c r="D20" s="73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v>0</v>
      </c>
      <c r="D29" s="32">
        <v>0</v>
      </c>
    </row>
    <row r="30" spans="1:4" ht="9.75" customHeight="1" x14ac:dyDescent="0.25">
      <c r="A30" s="28">
        <v>1241</v>
      </c>
      <c r="B30" s="16" t="s">
        <v>326</v>
      </c>
      <c r="C30" s="29">
        <v>0</v>
      </c>
      <c r="D30" s="29">
        <v>0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0</v>
      </c>
      <c r="D44" s="32">
        <f t="shared" si="0"/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70" t="s">
        <v>453</v>
      </c>
      <c r="B46" s="70"/>
      <c r="C46" s="70"/>
      <c r="D46" s="70"/>
    </row>
    <row r="47" spans="1:4" ht="9.75" customHeight="1" x14ac:dyDescent="0.25">
      <c r="A47" s="72" t="s">
        <v>70</v>
      </c>
      <c r="B47" s="72" t="s">
        <v>71</v>
      </c>
      <c r="C47" s="73">
        <v>2024</v>
      </c>
      <c r="D47" s="73">
        <v>2023</v>
      </c>
    </row>
    <row r="48" spans="1:4" ht="11.25" customHeight="1" x14ac:dyDescent="0.25">
      <c r="A48" s="30">
        <v>3210</v>
      </c>
      <c r="B48" s="33" t="s">
        <v>454</v>
      </c>
      <c r="C48" s="92">
        <v>5618089.8499999996</v>
      </c>
      <c r="D48" s="92">
        <v>4319944.1100000003</v>
      </c>
    </row>
    <row r="49" spans="1:4" ht="11.25" customHeight="1" x14ac:dyDescent="0.25">
      <c r="A49" s="28"/>
      <c r="B49" s="31" t="s">
        <v>455</v>
      </c>
      <c r="C49" s="92">
        <f>C52+C64+C92+C95+C50</f>
        <v>2.0299999999999998</v>
      </c>
      <c r="D49" s="92">
        <f>D52+D64+D92+D95+D50</f>
        <v>588235.25</v>
      </c>
    </row>
    <row r="50" spans="1:4" ht="11.25" customHeight="1" x14ac:dyDescent="0.25">
      <c r="A50" s="30">
        <v>5400</v>
      </c>
      <c r="B50" s="33" t="s">
        <v>219</v>
      </c>
      <c r="C50" s="93">
        <f>SUM(C51:C51)</f>
        <v>0</v>
      </c>
      <c r="D50" s="93">
        <f>SUM(D51:D51)</f>
        <v>145536.74</v>
      </c>
    </row>
    <row r="51" spans="1:4" ht="11.25" customHeight="1" x14ac:dyDescent="0.25">
      <c r="A51" s="28">
        <v>5410</v>
      </c>
      <c r="B51" s="16" t="s">
        <v>456</v>
      </c>
      <c r="C51" s="94">
        <v>0</v>
      </c>
      <c r="D51" s="94">
        <v>145536.74</v>
      </c>
    </row>
    <row r="52" spans="1:4" ht="11.25" customHeight="1" x14ac:dyDescent="0.25">
      <c r="A52" s="28">
        <v>5411</v>
      </c>
      <c r="B52" s="16" t="s">
        <v>221</v>
      </c>
      <c r="C52" s="92">
        <f>C53+C55+C57+C59+C61</f>
        <v>0</v>
      </c>
      <c r="D52" s="92">
        <f>D53+D55+D57+D59+D61</f>
        <v>0</v>
      </c>
    </row>
    <row r="53" spans="1:4" ht="11.25" customHeight="1" x14ac:dyDescent="0.25">
      <c r="A53" s="28">
        <v>5420</v>
      </c>
      <c r="B53" s="16" t="s">
        <v>457</v>
      </c>
      <c r="C53" s="91">
        <f>C54</f>
        <v>0</v>
      </c>
      <c r="D53" s="91">
        <f>D54</f>
        <v>0</v>
      </c>
    </row>
    <row r="54" spans="1:4" ht="11.25" customHeight="1" x14ac:dyDescent="0.25">
      <c r="A54" s="28">
        <v>5421</v>
      </c>
      <c r="B54" s="16" t="s">
        <v>224</v>
      </c>
      <c r="C54" s="91">
        <v>0</v>
      </c>
      <c r="D54" s="91">
        <v>0</v>
      </c>
    </row>
    <row r="55" spans="1:4" ht="11.25" customHeight="1" x14ac:dyDescent="0.25">
      <c r="A55" s="28">
        <v>5430</v>
      </c>
      <c r="B55" s="16" t="s">
        <v>458</v>
      </c>
      <c r="C55" s="91">
        <f>C56</f>
        <v>0</v>
      </c>
      <c r="D55" s="91">
        <f>D56</f>
        <v>0</v>
      </c>
    </row>
    <row r="56" spans="1:4" ht="11.25" customHeight="1" x14ac:dyDescent="0.25">
      <c r="A56" s="28">
        <v>5431</v>
      </c>
      <c r="B56" s="16" t="s">
        <v>227</v>
      </c>
      <c r="C56" s="91">
        <v>0</v>
      </c>
      <c r="D56" s="91">
        <v>0</v>
      </c>
    </row>
    <row r="57" spans="1:4" ht="11.25" customHeight="1" x14ac:dyDescent="0.25">
      <c r="A57" s="28">
        <v>5440</v>
      </c>
      <c r="B57" s="16" t="s">
        <v>459</v>
      </c>
      <c r="C57" s="91">
        <f>C58</f>
        <v>0</v>
      </c>
      <c r="D57" s="91">
        <f>D58</f>
        <v>0</v>
      </c>
    </row>
    <row r="58" spans="1:4" ht="11.25" customHeight="1" x14ac:dyDescent="0.25">
      <c r="A58" s="28">
        <v>5441</v>
      </c>
      <c r="B58" s="16" t="s">
        <v>459</v>
      </c>
      <c r="C58" s="91">
        <v>0</v>
      </c>
      <c r="D58" s="91">
        <v>0</v>
      </c>
    </row>
    <row r="59" spans="1:4" ht="11.25" customHeight="1" x14ac:dyDescent="0.25">
      <c r="A59" s="28">
        <v>5450</v>
      </c>
      <c r="B59" s="16" t="s">
        <v>460</v>
      </c>
      <c r="C59" s="91">
        <f>C60</f>
        <v>0</v>
      </c>
      <c r="D59" s="91">
        <f>D60</f>
        <v>0</v>
      </c>
    </row>
    <row r="60" spans="1:4" ht="11.25" customHeight="1" x14ac:dyDescent="0.25">
      <c r="A60" s="28">
        <v>5451</v>
      </c>
      <c r="B60" s="16" t="s">
        <v>231</v>
      </c>
      <c r="C60" s="91">
        <v>0</v>
      </c>
      <c r="D60" s="91">
        <v>0</v>
      </c>
    </row>
    <row r="61" spans="1:4" ht="11.25" customHeight="1" x14ac:dyDescent="0.25">
      <c r="A61" s="28">
        <v>5452</v>
      </c>
      <c r="B61" s="16" t="s">
        <v>232</v>
      </c>
      <c r="C61" s="91">
        <f>SUM(C62:C63)</f>
        <v>0</v>
      </c>
      <c r="D61" s="91">
        <f>SUM(D62:D63)</f>
        <v>0</v>
      </c>
    </row>
    <row r="62" spans="1:4" ht="11.25" customHeight="1" x14ac:dyDescent="0.25">
      <c r="A62" s="30">
        <v>5500</v>
      </c>
      <c r="B62" s="33" t="s">
        <v>233</v>
      </c>
      <c r="C62" s="91">
        <v>0</v>
      </c>
      <c r="D62" s="91">
        <v>0</v>
      </c>
    </row>
    <row r="63" spans="1:4" ht="11.25" customHeight="1" x14ac:dyDescent="0.25">
      <c r="A63" s="30">
        <v>5510</v>
      </c>
      <c r="B63" s="33" t="s">
        <v>234</v>
      </c>
      <c r="C63" s="91">
        <v>0</v>
      </c>
      <c r="D63" s="91">
        <v>0</v>
      </c>
    </row>
    <row r="64" spans="1:4" ht="11.25" customHeight="1" x14ac:dyDescent="0.25">
      <c r="A64" s="28">
        <v>5511</v>
      </c>
      <c r="B64" s="16" t="s">
        <v>235</v>
      </c>
      <c r="C64" s="92">
        <f>C65+C74+C77+C83</f>
        <v>2.0299999999999998</v>
      </c>
      <c r="D64" s="92">
        <f>D65+D74+D77+D83</f>
        <v>442698.51</v>
      </c>
    </row>
    <row r="65" spans="1:4" ht="11.25" customHeight="1" x14ac:dyDescent="0.25">
      <c r="A65" s="28">
        <v>5512</v>
      </c>
      <c r="B65" s="16" t="s">
        <v>236</v>
      </c>
      <c r="C65" s="91">
        <f>SUM(C66:C73)</f>
        <v>0</v>
      </c>
      <c r="D65" s="91">
        <f>SUM(D66:D73)</f>
        <v>442684.14</v>
      </c>
    </row>
    <row r="66" spans="1:4" ht="11.25" customHeight="1" x14ac:dyDescent="0.25">
      <c r="A66" s="28">
        <v>5513</v>
      </c>
      <c r="B66" s="16" t="s">
        <v>237</v>
      </c>
      <c r="C66" s="91">
        <v>0</v>
      </c>
      <c r="D66" s="91">
        <v>0</v>
      </c>
    </row>
    <row r="67" spans="1:4" ht="11.25" customHeight="1" x14ac:dyDescent="0.25">
      <c r="A67" s="28">
        <v>5514</v>
      </c>
      <c r="B67" s="16" t="s">
        <v>238</v>
      </c>
      <c r="C67" s="91">
        <v>0</v>
      </c>
      <c r="D67" s="91">
        <v>0</v>
      </c>
    </row>
    <row r="68" spans="1:4" ht="11.25" customHeight="1" x14ac:dyDescent="0.25">
      <c r="A68" s="28">
        <v>5515</v>
      </c>
      <c r="B68" s="16" t="s">
        <v>239</v>
      </c>
      <c r="C68" s="91">
        <v>0</v>
      </c>
      <c r="D68" s="91">
        <v>0</v>
      </c>
    </row>
    <row r="69" spans="1:4" ht="11.25" customHeight="1" x14ac:dyDescent="0.25">
      <c r="A69" s="28">
        <v>5516</v>
      </c>
      <c r="B69" s="16" t="s">
        <v>240</v>
      </c>
      <c r="C69" s="91">
        <v>0</v>
      </c>
      <c r="D69" s="91">
        <v>0</v>
      </c>
    </row>
    <row r="70" spans="1:4" ht="11.25" customHeight="1" x14ac:dyDescent="0.25">
      <c r="A70" s="28">
        <v>5517</v>
      </c>
      <c r="B70" s="16" t="s">
        <v>241</v>
      </c>
      <c r="C70" s="91">
        <v>0</v>
      </c>
      <c r="D70" s="91">
        <v>442684.14</v>
      </c>
    </row>
    <row r="71" spans="1:4" ht="11.25" customHeight="1" x14ac:dyDescent="0.25">
      <c r="A71" s="28">
        <v>5518</v>
      </c>
      <c r="B71" s="16" t="s">
        <v>242</v>
      </c>
      <c r="C71" s="91">
        <v>0</v>
      </c>
      <c r="D71" s="91">
        <v>0</v>
      </c>
    </row>
    <row r="72" spans="1:4" ht="11.25" customHeight="1" x14ac:dyDescent="0.25">
      <c r="A72" s="30">
        <v>5520</v>
      </c>
      <c r="B72" s="33" t="s">
        <v>243</v>
      </c>
      <c r="C72" s="91">
        <v>0</v>
      </c>
      <c r="D72" s="91">
        <v>0</v>
      </c>
    </row>
    <row r="73" spans="1:4" ht="11.25" customHeight="1" x14ac:dyDescent="0.25">
      <c r="A73" s="28">
        <v>5521</v>
      </c>
      <c r="B73" s="16" t="s">
        <v>244</v>
      </c>
      <c r="C73" s="91">
        <v>0</v>
      </c>
      <c r="D73" s="91">
        <v>0</v>
      </c>
    </row>
    <row r="74" spans="1:4" ht="11.25" customHeight="1" x14ac:dyDescent="0.25">
      <c r="A74" s="28">
        <v>5522</v>
      </c>
      <c r="B74" s="16" t="s">
        <v>245</v>
      </c>
      <c r="C74" s="91">
        <f>SUM(C75:C76)</f>
        <v>0</v>
      </c>
      <c r="D74" s="91">
        <f>SUM(D75:D76)</f>
        <v>0</v>
      </c>
    </row>
    <row r="75" spans="1:4" ht="11.25" customHeight="1" x14ac:dyDescent="0.25">
      <c r="A75" s="30">
        <v>5530</v>
      </c>
      <c r="B75" s="33" t="s">
        <v>246</v>
      </c>
      <c r="C75" s="91">
        <v>0</v>
      </c>
      <c r="D75" s="91">
        <v>0</v>
      </c>
    </row>
    <row r="76" spans="1:4" ht="11.25" customHeight="1" x14ac:dyDescent="0.25">
      <c r="A76" s="28">
        <v>5531</v>
      </c>
      <c r="B76" s="16" t="s">
        <v>247</v>
      </c>
      <c r="C76" s="91">
        <v>0</v>
      </c>
      <c r="D76" s="91">
        <v>0</v>
      </c>
    </row>
    <row r="77" spans="1:4" ht="11.25" customHeight="1" x14ac:dyDescent="0.25">
      <c r="A77" s="28">
        <v>5532</v>
      </c>
      <c r="B77" s="16" t="s">
        <v>248</v>
      </c>
      <c r="C77" s="91">
        <f>SUM(C78:C82)</f>
        <v>0</v>
      </c>
      <c r="D77" s="91">
        <f>SUM(D78:D82)</f>
        <v>0</v>
      </c>
    </row>
    <row r="78" spans="1:4" ht="11.25" customHeight="1" x14ac:dyDescent="0.25">
      <c r="A78" s="28">
        <v>5533</v>
      </c>
      <c r="B78" s="16" t="s">
        <v>249</v>
      </c>
      <c r="C78" s="91">
        <v>0</v>
      </c>
      <c r="D78" s="91">
        <v>0</v>
      </c>
    </row>
    <row r="79" spans="1:4" ht="11.25" customHeight="1" x14ac:dyDescent="0.25">
      <c r="A79" s="28">
        <v>5534</v>
      </c>
      <c r="B79" s="16" t="s">
        <v>250</v>
      </c>
      <c r="C79" s="91">
        <v>0</v>
      </c>
      <c r="D79" s="91">
        <v>0</v>
      </c>
    </row>
    <row r="80" spans="1:4" ht="11.25" customHeight="1" x14ac:dyDescent="0.25">
      <c r="A80" s="28">
        <v>5535</v>
      </c>
      <c r="B80" s="16" t="s">
        <v>251</v>
      </c>
      <c r="C80" s="91">
        <v>0</v>
      </c>
      <c r="D80" s="91">
        <v>0</v>
      </c>
    </row>
    <row r="81" spans="1:4" ht="11.25" customHeight="1" x14ac:dyDescent="0.25">
      <c r="A81" s="30">
        <v>5590</v>
      </c>
      <c r="B81" s="33" t="s">
        <v>252</v>
      </c>
      <c r="C81" s="91">
        <v>0</v>
      </c>
      <c r="D81" s="91">
        <v>0</v>
      </c>
    </row>
    <row r="82" spans="1:4" ht="11.25" customHeight="1" x14ac:dyDescent="0.25">
      <c r="A82" s="28">
        <v>5591</v>
      </c>
      <c r="B82" s="16" t="s">
        <v>253</v>
      </c>
      <c r="C82" s="91">
        <v>0</v>
      </c>
      <c r="D82" s="91">
        <v>0</v>
      </c>
    </row>
    <row r="83" spans="1:4" ht="11.25" customHeight="1" x14ac:dyDescent="0.25">
      <c r="A83" s="28">
        <v>5592</v>
      </c>
      <c r="B83" s="16" t="s">
        <v>254</v>
      </c>
      <c r="C83" s="91">
        <f>SUM(C84:C91)</f>
        <v>2.0299999999999998</v>
      </c>
      <c r="D83" s="91">
        <f>SUM(D84:D91)</f>
        <v>14.37</v>
      </c>
    </row>
    <row r="84" spans="1:4" ht="11.25" customHeight="1" x14ac:dyDescent="0.25">
      <c r="A84" s="28">
        <v>5593</v>
      </c>
      <c r="B84" s="16" t="s">
        <v>255</v>
      </c>
      <c r="C84" s="91">
        <v>0</v>
      </c>
      <c r="D84" s="91">
        <v>0</v>
      </c>
    </row>
    <row r="85" spans="1:4" ht="11.25" customHeight="1" x14ac:dyDescent="0.25">
      <c r="A85" s="28">
        <v>5594</v>
      </c>
      <c r="B85" s="16" t="s">
        <v>461</v>
      </c>
      <c r="C85" s="91">
        <v>0</v>
      </c>
      <c r="D85" s="91">
        <v>0</v>
      </c>
    </row>
    <row r="86" spans="1:4" ht="11.25" customHeight="1" x14ac:dyDescent="0.25">
      <c r="A86" s="28">
        <v>5595</v>
      </c>
      <c r="B86" s="16" t="s">
        <v>257</v>
      </c>
      <c r="C86" s="91">
        <v>0</v>
      </c>
      <c r="D86" s="91">
        <v>0</v>
      </c>
    </row>
    <row r="87" spans="1:4" ht="11.25" customHeight="1" x14ac:dyDescent="0.25">
      <c r="A87" s="28">
        <v>5596</v>
      </c>
      <c r="B87" s="16" t="s">
        <v>149</v>
      </c>
      <c r="C87" s="91">
        <v>0</v>
      </c>
      <c r="D87" s="91">
        <v>0</v>
      </c>
    </row>
    <row r="88" spans="1:4" ht="11.25" customHeight="1" x14ac:dyDescent="0.25">
      <c r="A88" s="28">
        <v>5597</v>
      </c>
      <c r="B88" s="16" t="s">
        <v>258</v>
      </c>
      <c r="C88" s="91">
        <v>0</v>
      </c>
      <c r="D88" s="91">
        <v>0</v>
      </c>
    </row>
    <row r="89" spans="1:4" ht="11.25" customHeight="1" x14ac:dyDescent="0.25">
      <c r="A89" s="28">
        <v>5599</v>
      </c>
      <c r="B89" s="16" t="s">
        <v>260</v>
      </c>
      <c r="C89" s="91">
        <v>0</v>
      </c>
      <c r="D89" s="91">
        <v>0</v>
      </c>
    </row>
    <row r="90" spans="1:4" ht="11.25" customHeight="1" x14ac:dyDescent="0.25">
      <c r="A90" s="30">
        <v>5600</v>
      </c>
      <c r="B90" s="33" t="s">
        <v>261</v>
      </c>
      <c r="C90" s="91">
        <v>0</v>
      </c>
      <c r="D90" s="91">
        <v>0</v>
      </c>
    </row>
    <row r="91" spans="1:4" ht="11.25" customHeight="1" x14ac:dyDescent="0.25">
      <c r="A91" s="30">
        <v>5610</v>
      </c>
      <c r="B91" s="33" t="s">
        <v>262</v>
      </c>
      <c r="C91" s="91">
        <v>2.0299999999999998</v>
      </c>
      <c r="D91" s="91">
        <v>14.37</v>
      </c>
    </row>
    <row r="92" spans="1:4" ht="11.25" customHeight="1" x14ac:dyDescent="0.25">
      <c r="A92" s="28">
        <v>5611</v>
      </c>
      <c r="B92" s="16" t="s">
        <v>263</v>
      </c>
      <c r="C92" s="92">
        <f>C93</f>
        <v>0</v>
      </c>
      <c r="D92" s="92">
        <f>D93</f>
        <v>0</v>
      </c>
    </row>
    <row r="93" spans="1:4" ht="11.25" customHeight="1" x14ac:dyDescent="0.25">
      <c r="A93" s="30">
        <v>2110</v>
      </c>
      <c r="B93" s="34" t="s">
        <v>462</v>
      </c>
      <c r="C93" s="91">
        <f>C94</f>
        <v>0</v>
      </c>
      <c r="D93" s="91">
        <f>D94</f>
        <v>0</v>
      </c>
    </row>
    <row r="94" spans="1:4" ht="11.25" customHeight="1" x14ac:dyDescent="0.25">
      <c r="A94" s="28">
        <v>2111</v>
      </c>
      <c r="B94" s="16" t="s">
        <v>463</v>
      </c>
      <c r="C94" s="91">
        <v>0</v>
      </c>
      <c r="D94" s="91">
        <v>0</v>
      </c>
    </row>
    <row r="95" spans="1:4" ht="11.25" customHeight="1" x14ac:dyDescent="0.25">
      <c r="A95" s="28">
        <v>2112</v>
      </c>
      <c r="B95" s="16" t="s">
        <v>464</v>
      </c>
      <c r="C95" s="92">
        <f>SUM(C96:C100)</f>
        <v>0</v>
      </c>
      <c r="D95" s="92">
        <f>SUM(D96:D100)</f>
        <v>0</v>
      </c>
    </row>
    <row r="96" spans="1:4" ht="11.25" customHeight="1" x14ac:dyDescent="0.25">
      <c r="A96" s="28">
        <v>2112</v>
      </c>
      <c r="B96" s="16" t="s">
        <v>465</v>
      </c>
      <c r="C96" s="91">
        <v>0</v>
      </c>
      <c r="D96" s="91">
        <v>0</v>
      </c>
    </row>
    <row r="97" spans="1:4" ht="11.25" customHeight="1" x14ac:dyDescent="0.25">
      <c r="A97" s="28">
        <v>2115</v>
      </c>
      <c r="B97" s="16" t="s">
        <v>466</v>
      </c>
      <c r="C97" s="91">
        <v>0</v>
      </c>
      <c r="D97" s="91">
        <v>0</v>
      </c>
    </row>
    <row r="98" spans="1:4" ht="11.25" customHeight="1" x14ac:dyDescent="0.25">
      <c r="A98" s="28">
        <v>2114</v>
      </c>
      <c r="B98" s="16" t="s">
        <v>467</v>
      </c>
      <c r="C98" s="91">
        <v>0</v>
      </c>
      <c r="D98" s="91">
        <v>0</v>
      </c>
    </row>
    <row r="99" spans="1:4" ht="11.25" customHeight="1" x14ac:dyDescent="0.25">
      <c r="A99" s="30">
        <v>5120</v>
      </c>
      <c r="B99" s="34" t="s">
        <v>302</v>
      </c>
      <c r="C99" s="91">
        <v>0</v>
      </c>
      <c r="D99" s="91">
        <v>0</v>
      </c>
    </row>
    <row r="100" spans="1:4" ht="11.25" customHeight="1" x14ac:dyDescent="0.25">
      <c r="A100" s="28">
        <v>5120</v>
      </c>
      <c r="B100" s="1" t="s">
        <v>302</v>
      </c>
      <c r="C100" s="91">
        <v>0</v>
      </c>
      <c r="D100" s="91">
        <v>0</v>
      </c>
    </row>
    <row r="101" spans="1:4" ht="9.75" customHeight="1" x14ac:dyDescent="0.25">
      <c r="A101" s="28"/>
      <c r="B101" s="31" t="s">
        <v>468</v>
      </c>
      <c r="C101" s="92">
        <f>+C102</f>
        <v>1190000</v>
      </c>
      <c r="D101" s="92">
        <f>+D102</f>
        <v>7373105</v>
      </c>
    </row>
    <row r="102" spans="1:4" ht="9.75" customHeight="1" x14ac:dyDescent="0.25">
      <c r="A102" s="30">
        <v>4300</v>
      </c>
      <c r="B102" s="31" t="s">
        <v>133</v>
      </c>
      <c r="C102" s="95">
        <f>SUM(C103:C106)</f>
        <v>1190000</v>
      </c>
      <c r="D102" s="95">
        <f>SUM(D103:D106)</f>
        <v>7373105</v>
      </c>
    </row>
    <row r="103" spans="1:4" ht="9.75" customHeight="1" x14ac:dyDescent="0.25">
      <c r="A103" s="30">
        <v>4310</v>
      </c>
      <c r="B103" s="31" t="s">
        <v>134</v>
      </c>
      <c r="C103" s="96">
        <v>1190000</v>
      </c>
      <c r="D103" s="96">
        <v>5971505</v>
      </c>
    </row>
    <row r="104" spans="1:4" ht="9.75" customHeight="1" x14ac:dyDescent="0.25">
      <c r="A104" s="28">
        <v>4311</v>
      </c>
      <c r="B104" s="35" t="s">
        <v>135</v>
      </c>
      <c r="C104" s="96">
        <v>0</v>
      </c>
      <c r="D104" s="96">
        <v>0</v>
      </c>
    </row>
    <row r="105" spans="1:4" ht="9.75" customHeight="1" x14ac:dyDescent="0.25">
      <c r="A105" s="28">
        <v>4319</v>
      </c>
      <c r="B105" s="35" t="s">
        <v>136</v>
      </c>
      <c r="C105" s="96">
        <v>0</v>
      </c>
      <c r="D105" s="96">
        <v>1401600</v>
      </c>
    </row>
    <row r="106" spans="1:4" ht="9.75" customHeight="1" x14ac:dyDescent="0.25">
      <c r="A106" s="30">
        <v>4320</v>
      </c>
      <c r="B106" s="31" t="s">
        <v>137</v>
      </c>
      <c r="C106" s="96">
        <v>0</v>
      </c>
      <c r="D106" s="96">
        <v>0</v>
      </c>
    </row>
    <row r="107" spans="1:4" ht="9.75" customHeight="1" x14ac:dyDescent="0.25">
      <c r="A107" s="28">
        <v>4321</v>
      </c>
      <c r="B107" s="35" t="s">
        <v>138</v>
      </c>
      <c r="C107" s="93">
        <f>+C108</f>
        <v>0</v>
      </c>
      <c r="D107" s="93">
        <f>+D108</f>
        <v>433563.9</v>
      </c>
    </row>
    <row r="108" spans="1:4" ht="9.75" customHeight="1" x14ac:dyDescent="0.25">
      <c r="A108" s="28">
        <v>4322</v>
      </c>
      <c r="B108" s="35" t="s">
        <v>139</v>
      </c>
      <c r="C108" s="95">
        <f>+C109</f>
        <v>0</v>
      </c>
      <c r="D108" s="95">
        <f>+D109</f>
        <v>433563.9</v>
      </c>
    </row>
    <row r="109" spans="1:4" ht="9.75" customHeight="1" x14ac:dyDescent="0.25">
      <c r="A109" s="28">
        <v>4323</v>
      </c>
      <c r="B109" s="35" t="s">
        <v>140</v>
      </c>
      <c r="C109" s="96">
        <v>0</v>
      </c>
      <c r="D109" s="96">
        <v>433563.9</v>
      </c>
    </row>
    <row r="110" spans="1:4" ht="9.75" customHeight="1" x14ac:dyDescent="0.25">
      <c r="A110" s="28">
        <v>4324</v>
      </c>
      <c r="B110" s="35" t="s">
        <v>141</v>
      </c>
      <c r="C110" s="93">
        <f>+C111+C113</f>
        <v>3.67</v>
      </c>
      <c r="D110" s="93">
        <f>+D111+D113</f>
        <v>12.07</v>
      </c>
    </row>
    <row r="111" spans="1:4" ht="9.75" customHeight="1" x14ac:dyDescent="0.25">
      <c r="A111" s="28">
        <v>4325</v>
      </c>
      <c r="B111" s="35" t="s">
        <v>142</v>
      </c>
      <c r="C111" s="95">
        <f>+C112</f>
        <v>3.67</v>
      </c>
      <c r="D111" s="97">
        <f>+D112</f>
        <v>12.07</v>
      </c>
    </row>
    <row r="112" spans="1:4" ht="9.75" customHeight="1" x14ac:dyDescent="0.25">
      <c r="A112" s="30">
        <v>4330</v>
      </c>
      <c r="B112" s="31" t="s">
        <v>143</v>
      </c>
      <c r="C112" s="96">
        <v>3.67</v>
      </c>
      <c r="D112" s="96">
        <v>12.07</v>
      </c>
    </row>
    <row r="113" spans="1:4" ht="9.75" customHeight="1" x14ac:dyDescent="0.25">
      <c r="A113" s="28">
        <v>4331</v>
      </c>
      <c r="B113" s="35" t="s">
        <v>143</v>
      </c>
      <c r="C113" s="92">
        <f>SUM(C114:C122)</f>
        <v>0</v>
      </c>
      <c r="D113" s="92">
        <f>SUM(D114:D122)</f>
        <v>0</v>
      </c>
    </row>
    <row r="114" spans="1:4" ht="9.75" customHeight="1" x14ac:dyDescent="0.25">
      <c r="A114" s="30">
        <v>4340</v>
      </c>
      <c r="B114" s="31" t="s">
        <v>144</v>
      </c>
      <c r="C114" s="98">
        <v>0</v>
      </c>
      <c r="D114" s="91">
        <v>0</v>
      </c>
    </row>
    <row r="115" spans="1:4" ht="9.75" customHeight="1" x14ac:dyDescent="0.25">
      <c r="A115" s="28">
        <v>4341</v>
      </c>
      <c r="B115" s="35" t="s">
        <v>144</v>
      </c>
      <c r="C115" s="98">
        <v>0</v>
      </c>
      <c r="D115" s="91">
        <v>0</v>
      </c>
    </row>
    <row r="116" spans="1:4" ht="9.75" customHeight="1" x14ac:dyDescent="0.25">
      <c r="A116" s="30">
        <v>4390</v>
      </c>
      <c r="B116" s="31" t="s">
        <v>145</v>
      </c>
      <c r="C116" s="98">
        <v>0</v>
      </c>
      <c r="D116" s="91">
        <v>0</v>
      </c>
    </row>
    <row r="117" spans="1:4" ht="9.75" customHeight="1" x14ac:dyDescent="0.25">
      <c r="A117" s="28">
        <v>4392</v>
      </c>
      <c r="B117" s="35" t="s">
        <v>146</v>
      </c>
      <c r="C117" s="98">
        <v>0</v>
      </c>
      <c r="D117" s="91">
        <v>0</v>
      </c>
    </row>
    <row r="118" spans="1:4" ht="9.75" customHeight="1" x14ac:dyDescent="0.25">
      <c r="A118" s="28">
        <v>4393</v>
      </c>
      <c r="B118" s="35" t="s">
        <v>147</v>
      </c>
      <c r="C118" s="91">
        <v>0</v>
      </c>
      <c r="D118" s="91">
        <v>0</v>
      </c>
    </row>
    <row r="119" spans="1:4" ht="9.75" customHeight="1" x14ac:dyDescent="0.25">
      <c r="A119" s="28">
        <v>4394</v>
      </c>
      <c r="B119" s="35" t="s">
        <v>148</v>
      </c>
      <c r="C119" s="91">
        <v>0</v>
      </c>
      <c r="D119" s="91">
        <v>0</v>
      </c>
    </row>
    <row r="120" spans="1:4" ht="9.75" customHeight="1" x14ac:dyDescent="0.25">
      <c r="A120" s="28">
        <v>4395</v>
      </c>
      <c r="B120" s="35" t="s">
        <v>149</v>
      </c>
      <c r="C120" s="91">
        <v>0</v>
      </c>
      <c r="D120" s="91">
        <v>0</v>
      </c>
    </row>
    <row r="121" spans="1:4" ht="9.75" customHeight="1" x14ac:dyDescent="0.25">
      <c r="A121" s="28">
        <v>4396</v>
      </c>
      <c r="B121" s="35" t="s">
        <v>150</v>
      </c>
      <c r="C121" s="98">
        <v>0</v>
      </c>
      <c r="D121" s="91">
        <v>0</v>
      </c>
    </row>
    <row r="122" spans="1:4" ht="9.75" customHeight="1" x14ac:dyDescent="0.25">
      <c r="A122" s="28">
        <v>4397</v>
      </c>
      <c r="B122" s="35" t="s">
        <v>151</v>
      </c>
      <c r="C122" s="91">
        <v>0</v>
      </c>
      <c r="D122" s="91">
        <v>0</v>
      </c>
    </row>
    <row r="123" spans="1:4" ht="9.75" customHeight="1" x14ac:dyDescent="0.25">
      <c r="A123" s="28">
        <v>4399</v>
      </c>
      <c r="B123" s="35" t="s">
        <v>145</v>
      </c>
      <c r="C123" s="92">
        <f>C48+C49+C101-C107-C110</f>
        <v>6808088.21</v>
      </c>
      <c r="D123" s="92">
        <f>D48+D49+D101-D107-D110</f>
        <v>11847708.389999999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4428091.88</v>
      </c>
      <c r="D136" s="32">
        <f t="shared" si="1"/>
        <v>-2464925.6399999997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61 D52 C49:D49 C52:C63"/>
    <dataValidation allowBlank="1" showInputMessage="1" showErrorMessage="1" prompt="Importe final del periodo que corresponde la información financiera trimestral que se presenta." sqref="D62:D63 D53:D60"/>
  </dataValidation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D28" sqref="D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7" t="str">
        <f>ESF!A1</f>
        <v>INSTITUTO PARA LAS MUJERES GUANAJUATENSES</v>
      </c>
      <c r="B1" s="118"/>
      <c r="C1" s="127"/>
    </row>
    <row r="2" spans="1:3" ht="11.25" customHeight="1" x14ac:dyDescent="0.25">
      <c r="A2" s="119" t="s">
        <v>480</v>
      </c>
      <c r="B2" s="120"/>
      <c r="C2" s="128"/>
    </row>
    <row r="3" spans="1:3" ht="11.25" customHeight="1" x14ac:dyDescent="0.25">
      <c r="A3" s="119" t="str">
        <f>ESF!A3</f>
        <v>Del 1 de Enero al 31 de Marzo de 2024</v>
      </c>
      <c r="B3" s="120"/>
      <c r="C3" s="128"/>
    </row>
    <row r="4" spans="1:3" ht="9.75" customHeight="1" x14ac:dyDescent="0.25">
      <c r="A4" s="123" t="s">
        <v>481</v>
      </c>
      <c r="B4" s="124"/>
      <c r="C4" s="129"/>
    </row>
    <row r="5" spans="1:3" ht="9.75" customHeight="1" x14ac:dyDescent="0.25">
      <c r="A5" s="130" t="s">
        <v>482</v>
      </c>
      <c r="B5" s="131"/>
      <c r="C5" s="37">
        <v>2024</v>
      </c>
    </row>
    <row r="6" spans="1:3" ht="9.75" customHeight="1" x14ac:dyDescent="0.25">
      <c r="A6" s="38" t="s">
        <v>483</v>
      </c>
      <c r="B6" s="38"/>
      <c r="C6" s="99">
        <v>20390927.34</v>
      </c>
    </row>
    <row r="7" spans="1:3" ht="7.5" customHeight="1" x14ac:dyDescent="0.25">
      <c r="A7" s="1"/>
      <c r="B7" s="39"/>
      <c r="C7" s="40"/>
    </row>
    <row r="8" spans="1:3" ht="9.75" customHeight="1" x14ac:dyDescent="0.25">
      <c r="A8" s="78" t="s">
        <v>484</v>
      </c>
      <c r="B8" s="78"/>
      <c r="C8" s="100">
        <f>SUM(C9:C14)</f>
        <v>3.67</v>
      </c>
    </row>
    <row r="9" spans="1:3" ht="9.75" customHeight="1" x14ac:dyDescent="0.25">
      <c r="A9" s="79" t="s">
        <v>485</v>
      </c>
      <c r="B9" s="41" t="s">
        <v>134</v>
      </c>
      <c r="C9" s="101">
        <v>0</v>
      </c>
    </row>
    <row r="10" spans="1:3" ht="9.75" customHeight="1" x14ac:dyDescent="0.25">
      <c r="A10" s="80" t="s">
        <v>486</v>
      </c>
      <c r="B10" s="42" t="s">
        <v>487</v>
      </c>
      <c r="C10" s="101">
        <v>0</v>
      </c>
    </row>
    <row r="11" spans="1:3" ht="9.75" customHeight="1" x14ac:dyDescent="0.25">
      <c r="A11" s="80" t="s">
        <v>488</v>
      </c>
      <c r="B11" s="42" t="s">
        <v>143</v>
      </c>
      <c r="C11" s="101">
        <v>0</v>
      </c>
    </row>
    <row r="12" spans="1:3" ht="9.75" customHeight="1" x14ac:dyDescent="0.25">
      <c r="A12" s="80" t="s">
        <v>489</v>
      </c>
      <c r="B12" s="42" t="s">
        <v>144</v>
      </c>
      <c r="C12" s="101">
        <v>0</v>
      </c>
    </row>
    <row r="13" spans="1:3" ht="9.75" customHeight="1" x14ac:dyDescent="0.25">
      <c r="A13" s="80" t="s">
        <v>490</v>
      </c>
      <c r="B13" s="42" t="s">
        <v>145</v>
      </c>
      <c r="C13" s="101">
        <v>0</v>
      </c>
    </row>
    <row r="14" spans="1:3" ht="9.75" customHeight="1" x14ac:dyDescent="0.25">
      <c r="A14" s="81" t="s">
        <v>491</v>
      </c>
      <c r="B14" s="43" t="s">
        <v>492</v>
      </c>
      <c r="C14" s="101">
        <v>3.67</v>
      </c>
    </row>
    <row r="15" spans="1:3" ht="7.5" customHeight="1" x14ac:dyDescent="0.25">
      <c r="A15" s="1"/>
      <c r="B15" s="44"/>
      <c r="C15" s="102"/>
    </row>
    <row r="16" spans="1:3" ht="9.75" customHeight="1" x14ac:dyDescent="0.25">
      <c r="A16" s="78" t="s">
        <v>493</v>
      </c>
      <c r="B16" s="39"/>
      <c r="C16" s="100">
        <f>SUM(C17:C19)</f>
        <v>1190000</v>
      </c>
    </row>
    <row r="17" spans="1:3" ht="9.75" customHeight="1" x14ac:dyDescent="0.25">
      <c r="A17" s="82">
        <v>3.1</v>
      </c>
      <c r="B17" s="42" t="s">
        <v>494</v>
      </c>
      <c r="C17" s="101">
        <v>0</v>
      </c>
    </row>
    <row r="18" spans="1:3" ht="9.75" customHeight="1" x14ac:dyDescent="0.25">
      <c r="A18" s="83">
        <v>3.2</v>
      </c>
      <c r="B18" s="42" t="s">
        <v>495</v>
      </c>
      <c r="C18" s="101">
        <v>0</v>
      </c>
    </row>
    <row r="19" spans="1:3" ht="9.75" customHeight="1" x14ac:dyDescent="0.25">
      <c r="A19" s="83">
        <v>3.3</v>
      </c>
      <c r="B19" s="43" t="s">
        <v>496</v>
      </c>
      <c r="C19" s="103">
        <v>1190000</v>
      </c>
    </row>
    <row r="20" spans="1:3" ht="7.5" customHeight="1" x14ac:dyDescent="0.25">
      <c r="A20" s="1"/>
      <c r="B20" s="43"/>
      <c r="C20" s="104"/>
    </row>
    <row r="21" spans="1:3" ht="9.75" customHeight="1" x14ac:dyDescent="0.25">
      <c r="A21" s="45" t="s">
        <v>497</v>
      </c>
      <c r="B21" s="45"/>
      <c r="C21" s="99">
        <f>C6+C8-C16</f>
        <v>19200931.010000002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2" t="str">
        <f>ESF!A1</f>
        <v>INSTITUTO PARA LAS MUJERES GUANAJUATENSES</v>
      </c>
      <c r="B1" s="118"/>
      <c r="C1" s="127"/>
    </row>
    <row r="2" spans="1:3" ht="11.25" customHeight="1" x14ac:dyDescent="0.25">
      <c r="A2" s="133" t="s">
        <v>498</v>
      </c>
      <c r="B2" s="120"/>
      <c r="C2" s="128"/>
    </row>
    <row r="3" spans="1:3" ht="11.25" customHeight="1" x14ac:dyDescent="0.25">
      <c r="A3" s="133" t="str">
        <f>ESF!A3</f>
        <v>Del 1 de Enero al 31 de Marzo de 2024</v>
      </c>
      <c r="B3" s="120"/>
      <c r="C3" s="128"/>
    </row>
    <row r="4" spans="1:3" ht="9.75" customHeight="1" x14ac:dyDescent="0.25">
      <c r="A4" s="123" t="s">
        <v>481</v>
      </c>
      <c r="B4" s="124"/>
      <c r="C4" s="129"/>
    </row>
    <row r="5" spans="1:3" ht="11.25" customHeight="1" x14ac:dyDescent="0.25">
      <c r="A5" s="130" t="s">
        <v>482</v>
      </c>
      <c r="B5" s="131"/>
      <c r="C5" s="37">
        <v>2024</v>
      </c>
    </row>
    <row r="6" spans="1:3" ht="9.75" customHeight="1" x14ac:dyDescent="0.25">
      <c r="A6" s="46" t="s">
        <v>499</v>
      </c>
      <c r="B6" s="38"/>
      <c r="C6" s="105">
        <v>13528643.619999999</v>
      </c>
    </row>
    <row r="7" spans="1:3" ht="7.5" customHeight="1" x14ac:dyDescent="0.25">
      <c r="A7" s="47"/>
      <c r="B7" s="39"/>
      <c r="C7" s="48"/>
    </row>
    <row r="8" spans="1:3" ht="9.75" customHeight="1" x14ac:dyDescent="0.25">
      <c r="A8" s="78" t="s">
        <v>500</v>
      </c>
      <c r="B8" s="49"/>
      <c r="C8" s="106">
        <f>SUM(C9:C29)</f>
        <v>0</v>
      </c>
    </row>
    <row r="9" spans="1:3" ht="9.75" customHeight="1" x14ac:dyDescent="0.25">
      <c r="A9" s="84">
        <v>2.1</v>
      </c>
      <c r="B9" s="50" t="s">
        <v>164</v>
      </c>
      <c r="C9" s="107">
        <v>0</v>
      </c>
    </row>
    <row r="10" spans="1:3" ht="9.75" customHeight="1" x14ac:dyDescent="0.25">
      <c r="A10" s="84">
        <v>2.2000000000000002</v>
      </c>
      <c r="B10" s="50" t="s">
        <v>161</v>
      </c>
      <c r="C10" s="107">
        <v>0</v>
      </c>
    </row>
    <row r="11" spans="1:3" ht="9.75" customHeight="1" x14ac:dyDescent="0.25">
      <c r="A11" s="85">
        <v>2.2999999999999998</v>
      </c>
      <c r="B11" s="51" t="s">
        <v>326</v>
      </c>
      <c r="C11" s="107">
        <v>0</v>
      </c>
    </row>
    <row r="12" spans="1:3" ht="9.75" customHeight="1" x14ac:dyDescent="0.25">
      <c r="A12" s="85">
        <v>2.4</v>
      </c>
      <c r="B12" s="51" t="s">
        <v>327</v>
      </c>
      <c r="C12" s="107">
        <v>0</v>
      </c>
    </row>
    <row r="13" spans="1:3" ht="9.75" customHeight="1" x14ac:dyDescent="0.25">
      <c r="A13" s="85">
        <v>2.5</v>
      </c>
      <c r="B13" s="51" t="s">
        <v>328</v>
      </c>
      <c r="C13" s="107">
        <v>0</v>
      </c>
    </row>
    <row r="14" spans="1:3" ht="9.75" customHeight="1" x14ac:dyDescent="0.25">
      <c r="A14" s="85">
        <v>2.6</v>
      </c>
      <c r="B14" s="51" t="s">
        <v>329</v>
      </c>
      <c r="C14" s="107">
        <v>0</v>
      </c>
    </row>
    <row r="15" spans="1:3" ht="9.75" customHeight="1" x14ac:dyDescent="0.25">
      <c r="A15" s="85">
        <v>2.7</v>
      </c>
      <c r="B15" s="51" t="s">
        <v>330</v>
      </c>
      <c r="C15" s="107">
        <v>0</v>
      </c>
    </row>
    <row r="16" spans="1:3" ht="9.75" customHeight="1" x14ac:dyDescent="0.25">
      <c r="A16" s="85">
        <v>2.8</v>
      </c>
      <c r="B16" s="51" t="s">
        <v>331</v>
      </c>
      <c r="C16" s="107">
        <v>0</v>
      </c>
    </row>
    <row r="17" spans="1:3" ht="9.75" customHeight="1" x14ac:dyDescent="0.25">
      <c r="A17" s="85">
        <v>2.9</v>
      </c>
      <c r="B17" s="51" t="s">
        <v>333</v>
      </c>
      <c r="C17" s="107">
        <v>0</v>
      </c>
    </row>
    <row r="18" spans="1:3" ht="9.75" customHeight="1" x14ac:dyDescent="0.25">
      <c r="A18" s="85" t="s">
        <v>501</v>
      </c>
      <c r="B18" s="51" t="s">
        <v>502</v>
      </c>
      <c r="C18" s="107">
        <v>0</v>
      </c>
    </row>
    <row r="19" spans="1:3" ht="9.75" customHeight="1" x14ac:dyDescent="0.25">
      <c r="A19" s="85" t="s">
        <v>503</v>
      </c>
      <c r="B19" s="51" t="s">
        <v>339</v>
      </c>
      <c r="C19" s="107">
        <v>0</v>
      </c>
    </row>
    <row r="20" spans="1:3" ht="9.75" customHeight="1" x14ac:dyDescent="0.25">
      <c r="A20" s="85" t="s">
        <v>504</v>
      </c>
      <c r="B20" s="51" t="s">
        <v>505</v>
      </c>
      <c r="C20" s="107">
        <v>0</v>
      </c>
    </row>
    <row r="21" spans="1:3" ht="9.75" customHeight="1" x14ac:dyDescent="0.25">
      <c r="A21" s="85" t="s">
        <v>506</v>
      </c>
      <c r="B21" s="51" t="s">
        <v>507</v>
      </c>
      <c r="C21" s="107">
        <v>0</v>
      </c>
    </row>
    <row r="22" spans="1:3" ht="9.75" customHeight="1" x14ac:dyDescent="0.25">
      <c r="A22" s="85" t="s">
        <v>508</v>
      </c>
      <c r="B22" s="51" t="s">
        <v>509</v>
      </c>
      <c r="C22" s="107">
        <v>0</v>
      </c>
    </row>
    <row r="23" spans="1:3" ht="9.75" customHeight="1" x14ac:dyDescent="0.25">
      <c r="A23" s="85" t="s">
        <v>510</v>
      </c>
      <c r="B23" s="51" t="s">
        <v>511</v>
      </c>
      <c r="C23" s="107">
        <v>0</v>
      </c>
    </row>
    <row r="24" spans="1:3" ht="9.75" customHeight="1" x14ac:dyDescent="0.25">
      <c r="A24" s="85" t="s">
        <v>512</v>
      </c>
      <c r="B24" s="51" t="s">
        <v>513</v>
      </c>
      <c r="C24" s="107">
        <v>0</v>
      </c>
    </row>
    <row r="25" spans="1:3" ht="9.75" customHeight="1" x14ac:dyDescent="0.25">
      <c r="A25" s="85" t="s">
        <v>514</v>
      </c>
      <c r="B25" s="51" t="s">
        <v>515</v>
      </c>
      <c r="C25" s="107">
        <v>0</v>
      </c>
    </row>
    <row r="26" spans="1:3" ht="9.75" customHeight="1" x14ac:dyDescent="0.25">
      <c r="A26" s="85" t="s">
        <v>516</v>
      </c>
      <c r="B26" s="51" t="s">
        <v>517</v>
      </c>
      <c r="C26" s="107">
        <v>0</v>
      </c>
    </row>
    <row r="27" spans="1:3" ht="9.75" customHeight="1" x14ac:dyDescent="0.25">
      <c r="A27" s="85" t="s">
        <v>518</v>
      </c>
      <c r="B27" s="51" t="s">
        <v>519</v>
      </c>
      <c r="C27" s="107">
        <v>0</v>
      </c>
    </row>
    <row r="28" spans="1:3" ht="9.75" customHeight="1" x14ac:dyDescent="0.25">
      <c r="A28" s="85" t="s">
        <v>520</v>
      </c>
      <c r="B28" s="51" t="s">
        <v>521</v>
      </c>
      <c r="C28" s="107">
        <v>0</v>
      </c>
    </row>
    <row r="29" spans="1:3" ht="9.75" customHeight="1" x14ac:dyDescent="0.25">
      <c r="A29" s="85" t="s">
        <v>522</v>
      </c>
      <c r="B29" s="50" t="s">
        <v>523</v>
      </c>
      <c r="C29" s="107">
        <v>0</v>
      </c>
    </row>
    <row r="30" spans="1:3" ht="7.5" customHeight="1" x14ac:dyDescent="0.25">
      <c r="A30" s="47"/>
      <c r="B30" s="52"/>
      <c r="C30" s="108"/>
    </row>
    <row r="31" spans="1:3" ht="9.75" customHeight="1" x14ac:dyDescent="0.25">
      <c r="A31" s="86" t="s">
        <v>524</v>
      </c>
      <c r="B31" s="53"/>
      <c r="C31" s="109">
        <f>SUM(C32:C38)</f>
        <v>0</v>
      </c>
    </row>
    <row r="32" spans="1:3" ht="9.75" customHeight="1" x14ac:dyDescent="0.25">
      <c r="A32" s="85" t="s">
        <v>525</v>
      </c>
      <c r="B32" s="51" t="s">
        <v>234</v>
      </c>
      <c r="C32" s="107">
        <v>0</v>
      </c>
    </row>
    <row r="33" spans="1:3" ht="9.75" customHeight="1" x14ac:dyDescent="0.25">
      <c r="A33" s="85" t="s">
        <v>526</v>
      </c>
      <c r="B33" s="51" t="s">
        <v>243</v>
      </c>
      <c r="C33" s="107">
        <v>0</v>
      </c>
    </row>
    <row r="34" spans="1:3" ht="9.75" customHeight="1" x14ac:dyDescent="0.25">
      <c r="A34" s="85" t="s">
        <v>527</v>
      </c>
      <c r="B34" s="51" t="s">
        <v>246</v>
      </c>
      <c r="C34" s="107">
        <v>0</v>
      </c>
    </row>
    <row r="35" spans="1:3" ht="9.75" customHeight="1" x14ac:dyDescent="0.25">
      <c r="A35" s="85" t="s">
        <v>528</v>
      </c>
      <c r="B35" s="51" t="s">
        <v>252</v>
      </c>
      <c r="C35" s="107">
        <v>0</v>
      </c>
    </row>
    <row r="36" spans="1:3" ht="9.75" customHeight="1" x14ac:dyDescent="0.25">
      <c r="A36" s="85" t="s">
        <v>529</v>
      </c>
      <c r="B36" s="51" t="s">
        <v>262</v>
      </c>
      <c r="C36" s="107">
        <v>0</v>
      </c>
    </row>
    <row r="37" spans="1:3" ht="9.75" customHeight="1" x14ac:dyDescent="0.25">
      <c r="A37" s="85" t="s">
        <v>530</v>
      </c>
      <c r="B37" s="51" t="s">
        <v>531</v>
      </c>
      <c r="C37" s="107">
        <v>0</v>
      </c>
    </row>
    <row r="38" spans="1:3" ht="9.75" customHeight="1" x14ac:dyDescent="0.25">
      <c r="A38" s="85" t="s">
        <v>532</v>
      </c>
      <c r="B38" s="50" t="s">
        <v>533</v>
      </c>
      <c r="C38" s="110">
        <v>0</v>
      </c>
    </row>
    <row r="39" spans="1:3" ht="7.5" customHeight="1" x14ac:dyDescent="0.25">
      <c r="A39" s="47"/>
      <c r="B39" s="54"/>
      <c r="C39" s="111"/>
    </row>
    <row r="40" spans="1:3" ht="9.75" customHeight="1" x14ac:dyDescent="0.25">
      <c r="A40" s="55" t="s">
        <v>534</v>
      </c>
      <c r="B40" s="38"/>
      <c r="C40" s="112">
        <f>C6-C8+C31</f>
        <v>13528643.619999999</v>
      </c>
    </row>
    <row r="41" spans="1:3" ht="9.75" customHeight="1" x14ac:dyDescent="0.25">
      <c r="A41" s="1"/>
      <c r="B41" s="1"/>
      <c r="C41" s="113"/>
    </row>
    <row r="42" spans="1:3" ht="9.75" customHeight="1" x14ac:dyDescent="0.25">
      <c r="A42" s="1"/>
      <c r="B42" s="16" t="s">
        <v>66</v>
      </c>
      <c r="C42" s="113"/>
    </row>
    <row r="43" spans="1:3" ht="15" customHeight="1" x14ac:dyDescent="0.25">
      <c r="C43" s="114"/>
    </row>
    <row r="44" spans="1:3" ht="15" customHeight="1" x14ac:dyDescent="0.25">
      <c r="C44" s="114"/>
    </row>
    <row r="45" spans="1:3" ht="15" customHeight="1" x14ac:dyDescent="0.25">
      <c r="C45" s="114"/>
    </row>
    <row r="46" spans="1:3" ht="15" customHeight="1" x14ac:dyDescent="0.25">
      <c r="C46" s="114"/>
    </row>
    <row r="47" spans="1:3" ht="15" customHeight="1" x14ac:dyDescent="0.25">
      <c r="C47" s="114"/>
    </row>
    <row r="48" spans="1:3" ht="15" customHeight="1" x14ac:dyDescent="0.25">
      <c r="C48" s="114"/>
    </row>
    <row r="49" spans="3:3" ht="15" customHeight="1" x14ac:dyDescent="0.25">
      <c r="C49" s="114"/>
    </row>
    <row r="50" spans="3:3" ht="15" customHeight="1" x14ac:dyDescent="0.25">
      <c r="C50" s="114"/>
    </row>
    <row r="51" spans="3:3" ht="15" customHeight="1" x14ac:dyDescent="0.25">
      <c r="C51" s="114"/>
    </row>
    <row r="52" spans="3:3" ht="15" customHeight="1" x14ac:dyDescent="0.25">
      <c r="C52" s="114"/>
    </row>
    <row r="53" spans="3:3" ht="15" customHeight="1" x14ac:dyDescent="0.25">
      <c r="C53" s="114"/>
    </row>
    <row r="54" spans="3:3" ht="15" customHeight="1" x14ac:dyDescent="0.25">
      <c r="C54" s="114"/>
    </row>
    <row r="55" spans="3:3" ht="15" customHeight="1" x14ac:dyDescent="0.25">
      <c r="C55" s="114"/>
    </row>
    <row r="56" spans="3:3" ht="15" customHeight="1" x14ac:dyDescent="0.25">
      <c r="C56" s="114"/>
    </row>
    <row r="57" spans="3:3" ht="15" customHeight="1" x14ac:dyDescent="0.25">
      <c r="C57" s="114"/>
    </row>
    <row r="58" spans="3:3" ht="15" customHeight="1" x14ac:dyDescent="0.25">
      <c r="C58" s="114"/>
    </row>
    <row r="59" spans="3:3" ht="15" customHeight="1" x14ac:dyDescent="0.25">
      <c r="C59" s="114"/>
    </row>
    <row r="60" spans="3:3" ht="15" customHeight="1" x14ac:dyDescent="0.25">
      <c r="C60" s="114"/>
    </row>
    <row r="61" spans="3:3" ht="15" customHeight="1" x14ac:dyDescent="0.25">
      <c r="C61" s="114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topLeftCell="A8" zoomScale="60" zoomScaleNormal="100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5" t="str">
        <f>'Notas a los Edos Financieros'!A1</f>
        <v>INSTITUTO PARA LAS MUJERES GUANAJUATENSES</v>
      </c>
      <c r="B1" s="120"/>
      <c r="C1" s="120"/>
      <c r="D1" s="120"/>
      <c r="E1" s="120"/>
      <c r="F1" s="120"/>
      <c r="G1" s="75" t="s">
        <v>0</v>
      </c>
      <c r="H1" s="67">
        <f>'Notas a los Edos Financieros'!D1</f>
        <v>2024</v>
      </c>
      <c r="I1" s="16"/>
      <c r="J1" s="16"/>
    </row>
    <row r="2" spans="1:10" ht="11.25" customHeight="1" x14ac:dyDescent="0.25">
      <c r="A2" s="125" t="s">
        <v>535</v>
      </c>
      <c r="B2" s="120"/>
      <c r="C2" s="120"/>
      <c r="D2" s="120"/>
      <c r="E2" s="120"/>
      <c r="F2" s="120"/>
      <c r="G2" s="75" t="s">
        <v>2</v>
      </c>
      <c r="H2" s="67" t="str">
        <f>'Notas a los Edos Financieros'!D2</f>
        <v>Trimestral</v>
      </c>
      <c r="I2" s="16"/>
      <c r="J2" s="16"/>
    </row>
    <row r="3" spans="1:10" ht="11.25" customHeight="1" x14ac:dyDescent="0.25">
      <c r="A3" s="125" t="str">
        <f>'Notas a los Edos Financieros'!A3</f>
        <v>Del 1 de Enero al 31 de Marzo de 2024</v>
      </c>
      <c r="B3" s="120"/>
      <c r="C3" s="120"/>
      <c r="D3" s="120"/>
      <c r="E3" s="120"/>
      <c r="F3" s="120"/>
      <c r="G3" s="75" t="s">
        <v>4</v>
      </c>
      <c r="H3" s="67">
        <f>'Notas a los Edos Financieros'!D3</f>
        <v>1</v>
      </c>
      <c r="I3" s="16"/>
      <c r="J3" s="16"/>
    </row>
    <row r="4" spans="1:10" ht="11.25" customHeight="1" x14ac:dyDescent="0.25">
      <c r="A4" s="125" t="s">
        <v>5</v>
      </c>
      <c r="B4" s="120"/>
      <c r="C4" s="120"/>
      <c r="D4" s="120"/>
      <c r="E4" s="120"/>
      <c r="F4" s="120"/>
      <c r="G4" s="75"/>
      <c r="H4" s="67"/>
      <c r="I4" s="16"/>
      <c r="J4" s="16"/>
    </row>
    <row r="5" spans="1:10" ht="9.75" customHeight="1" x14ac:dyDescent="0.25">
      <c r="A5" s="69" t="s">
        <v>68</v>
      </c>
      <c r="B5" s="70"/>
      <c r="C5" s="70"/>
      <c r="D5" s="70"/>
      <c r="E5" s="70"/>
      <c r="F5" s="70"/>
      <c r="G5" s="70"/>
      <c r="H5" s="70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87" t="s">
        <v>70</v>
      </c>
      <c r="B8" s="87" t="s">
        <v>482</v>
      </c>
      <c r="C8" s="88" t="s">
        <v>536</v>
      </c>
      <c r="D8" s="88" t="s">
        <v>537</v>
      </c>
      <c r="E8" s="88" t="s">
        <v>538</v>
      </c>
      <c r="F8" s="88" t="s">
        <v>539</v>
      </c>
      <c r="G8" s="88" t="s">
        <v>540</v>
      </c>
      <c r="H8" s="88" t="s">
        <v>541</v>
      </c>
      <c r="I8" s="88" t="s">
        <v>542</v>
      </c>
      <c r="J8" s="88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4" t="s">
        <v>571</v>
      </c>
      <c r="C39" s="135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56" t="s">
        <v>482</v>
      </c>
      <c r="C40" s="57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58" t="s">
        <v>572</v>
      </c>
      <c r="C41" s="115">
        <v>88491568.670000002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58" t="s">
        <v>573</v>
      </c>
      <c r="C42" s="115">
        <v>-75855665.030000001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58" t="s">
        <v>574</v>
      </c>
      <c r="C43" s="115">
        <v>7755023.7000000002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58" t="s">
        <v>575</v>
      </c>
      <c r="C44" s="115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59" t="s">
        <v>576</v>
      </c>
      <c r="C45" s="115">
        <v>-20390927.34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4" t="s">
        <v>577</v>
      </c>
      <c r="C48" s="135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56" t="s">
        <v>482</v>
      </c>
      <c r="C49" s="57">
        <v>2024</v>
      </c>
    </row>
    <row r="50" spans="1:3" ht="9.75" customHeight="1" x14ac:dyDescent="0.25">
      <c r="A50" s="16">
        <v>8210</v>
      </c>
      <c r="B50" s="58" t="s">
        <v>578</v>
      </c>
      <c r="C50" s="116">
        <v>-88491568.670000002</v>
      </c>
    </row>
    <row r="51" spans="1:3" ht="9.75" customHeight="1" x14ac:dyDescent="0.25">
      <c r="A51" s="16">
        <v>8220</v>
      </c>
      <c r="B51" s="58" t="s">
        <v>579</v>
      </c>
      <c r="C51" s="116">
        <v>82268930.75</v>
      </c>
    </row>
    <row r="52" spans="1:3" ht="9.75" customHeight="1" x14ac:dyDescent="0.25">
      <c r="A52" s="16">
        <v>8230</v>
      </c>
      <c r="B52" s="58" t="s">
        <v>580</v>
      </c>
      <c r="C52" s="116">
        <v>-7344375.46</v>
      </c>
    </row>
    <row r="53" spans="1:3" ht="9.75" customHeight="1" x14ac:dyDescent="0.25">
      <c r="A53" s="16">
        <v>8240</v>
      </c>
      <c r="B53" s="58" t="s">
        <v>581</v>
      </c>
      <c r="C53" s="116">
        <v>38369.760000000002</v>
      </c>
    </row>
    <row r="54" spans="1:3" ht="9.75" customHeight="1" x14ac:dyDescent="0.25">
      <c r="A54" s="16">
        <v>8250</v>
      </c>
      <c r="B54" s="58" t="s">
        <v>582</v>
      </c>
      <c r="C54" s="116">
        <v>0</v>
      </c>
    </row>
    <row r="55" spans="1:3" ht="9.75" customHeight="1" x14ac:dyDescent="0.25">
      <c r="A55" s="16">
        <v>8260</v>
      </c>
      <c r="B55" s="58" t="s">
        <v>583</v>
      </c>
      <c r="C55" s="116">
        <v>0</v>
      </c>
    </row>
    <row r="56" spans="1:3" ht="9.75" customHeight="1" x14ac:dyDescent="0.25">
      <c r="A56" s="16">
        <v>8270</v>
      </c>
      <c r="B56" s="59" t="s">
        <v>584</v>
      </c>
      <c r="C56" s="116">
        <v>13528643.619999999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6aa8a68a-ab09-4ac8-a697-fdce915bc56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IMUG</dc:creator>
  <cp:keywords/>
  <dc:description/>
  <cp:lastModifiedBy>IMUG</cp:lastModifiedBy>
  <cp:revision/>
  <cp:lastPrinted>2024-04-26T21:16:36Z</cp:lastPrinted>
  <dcterms:created xsi:type="dcterms:W3CDTF">2024-04-09T21:57:28Z</dcterms:created>
  <dcterms:modified xsi:type="dcterms:W3CDTF">2024-04-26T21:16:38Z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