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_Imug\3er Trimestre_SFA_2024\"/>
    </mc:Choice>
  </mc:AlternateContent>
  <xr:revisionPtr revIDLastSave="0" documentId="13_ncr:1_{B4B5B1A6-24BE-4AE4-9202-B2F5F2B68353}" xr6:coauthVersionLast="47" xr6:coauthVersionMax="47" xr10:uidLastSave="{00000000-0000-0000-0000-000000000000}"/>
  <bookViews>
    <workbookView xWindow="-120" yWindow="-120" windowWidth="20730" windowHeight="11160" xr2:uid="{424CF63F-B327-46AE-B054-DBAF6BD0E6A0}"/>
  </bookViews>
  <sheets>
    <sheet name="Formato 6 a)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/>
  <c r="F150" i="1"/>
  <c r="E150" i="1"/>
  <c r="D150" i="1"/>
  <c r="C150" i="1"/>
  <c r="B150" i="1"/>
  <c r="G149" i="1"/>
  <c r="G148" i="1"/>
  <c r="G147" i="1"/>
  <c r="G146" i="1" s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 s="1"/>
  <c r="F113" i="1"/>
  <c r="F84" i="1" s="1"/>
  <c r="E113" i="1"/>
  <c r="D113" i="1"/>
  <c r="C113" i="1"/>
  <c r="B113" i="1"/>
  <c r="B84" i="1" s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D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C93" i="1"/>
  <c r="B93" i="1"/>
  <c r="G92" i="1"/>
  <c r="G91" i="1"/>
  <c r="G90" i="1"/>
  <c r="G89" i="1"/>
  <c r="G88" i="1"/>
  <c r="G87" i="1"/>
  <c r="G86" i="1"/>
  <c r="G85" i="1" s="1"/>
  <c r="F85" i="1"/>
  <c r="E85" i="1"/>
  <c r="E84" i="1" s="1"/>
  <c r="D85" i="1"/>
  <c r="C85" i="1"/>
  <c r="B85" i="1"/>
  <c r="D84" i="1"/>
  <c r="C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G57" i="1"/>
  <c r="G56" i="1"/>
  <c r="G55" i="1"/>
  <c r="G54" i="1"/>
  <c r="G53" i="1"/>
  <c r="G52" i="1"/>
  <c r="G48" i="1" s="1"/>
  <c r="G51" i="1"/>
  <c r="G50" i="1"/>
  <c r="G49" i="1"/>
  <c r="F48" i="1"/>
  <c r="E48" i="1"/>
  <c r="D48" i="1"/>
  <c r="C48" i="1"/>
  <c r="B48" i="1"/>
  <c r="G47" i="1"/>
  <c r="G46" i="1"/>
  <c r="G45" i="1"/>
  <c r="G44" i="1"/>
  <c r="G43" i="1"/>
  <c r="G42" i="1"/>
  <c r="G41" i="1"/>
  <c r="G38" i="1" s="1"/>
  <c r="G40" i="1"/>
  <c r="G39" i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 s="1"/>
  <c r="F18" i="1"/>
  <c r="E18" i="1"/>
  <c r="D18" i="1"/>
  <c r="D9" i="1" s="1"/>
  <c r="D159" i="1" s="1"/>
  <c r="C18" i="1"/>
  <c r="B18" i="1"/>
  <c r="G17" i="1"/>
  <c r="G16" i="1"/>
  <c r="G15" i="1"/>
  <c r="G14" i="1"/>
  <c r="G13" i="1"/>
  <c r="G12" i="1"/>
  <c r="G11" i="1"/>
  <c r="G10" i="1" s="1"/>
  <c r="F10" i="1"/>
  <c r="F9" i="1" s="1"/>
  <c r="F159" i="1" s="1"/>
  <c r="E10" i="1"/>
  <c r="E9" i="1" s="1"/>
  <c r="E159" i="1" s="1"/>
  <c r="D10" i="1"/>
  <c r="C10" i="1"/>
  <c r="B10" i="1"/>
  <c r="B9" i="1" s="1"/>
  <c r="B159" i="1" s="1"/>
  <c r="C9" i="1"/>
  <c r="C159" i="1" s="1"/>
  <c r="A5" i="1"/>
  <c r="A2" i="1"/>
  <c r="G9" i="1" l="1"/>
  <c r="G159" i="1" s="1"/>
  <c r="G84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<sst xmlns="http://schemas.openxmlformats.org/spreadsheetml/2006/main" count="161" uniqueCount="88">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</sst>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4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4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illares 2" xfId="1" xr:uid="{3E860585-8BB7-4694-B401-5AB7C6EEBFF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_Imug\3er%20Trimestre_ASEG_2024\Definitivos\0361_IDF_PEGT_MUJ_2403.xlsx" TargetMode="External"/><Relationship Id="rId1" Type="http://schemas.openxmlformats.org/officeDocument/2006/relationships/externalLinkPath" Target="/2024_Imug/3er%20Trimestre_ASEG_2024/Definitivos/0361_IDF_PEGT_MUJ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para las Mujeres Guanajuatenses (a)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F50C-8892-47CF-A7E8-C9A2CEC62C56}">
  <sheetPr>
    <outlinePr summaryBelow="0"/>
  </sheetPr>
  <dimension ref="A1:G160"/>
  <sheetViews>
    <sheetView showGridLines="0" tabSelected="1" zoomScale="75" zoomScaleNormal="75" workbookViewId="0">
      <selection activeCell="A16" sqref="A1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" t="s">
        <v>0</v>
      </c>
      <c r="B1" s="22"/>
      <c r="C1" s="22"/>
      <c r="D1" s="22"/>
      <c r="E1" s="22"/>
      <c r="F1" s="22"/>
      <c r="G1" s="23"/>
    </row>
    <row r="2" spans="1:7" x14ac:dyDescent="0.25">
      <c r="A2" s="1" t="str">
        <f>'[2]Formato 1'!A2</f>
        <v>Instituto para las Mujeres Guanajuatenses (a)</v>
      </c>
      <c r="B2" s="1"/>
      <c r="C2" s="1"/>
      <c r="D2" s="1"/>
      <c r="E2" s="1"/>
      <c r="F2" s="1"/>
      <c r="G2" s="1"/>
    </row>
    <row r="3" spans="1:7" x14ac:dyDescent="0.25">
      <c r="A3" s="2" t="s">
        <v>1</v>
      </c>
      <c r="B3" s="2"/>
      <c r="C3" s="2"/>
      <c r="D3" s="2"/>
      <c r="E3" s="2"/>
      <c r="F3" s="2"/>
      <c r="G3" s="2"/>
    </row>
    <row r="4" spans="1:7" x14ac:dyDescent="0.25">
      <c r="A4" s="2" t="s">
        <v>2</v>
      </c>
      <c r="B4" s="2"/>
      <c r="C4" s="2"/>
      <c r="D4" s="2"/>
      <c r="E4" s="2"/>
      <c r="F4" s="2"/>
      <c r="G4" s="2"/>
    </row>
    <row r="5" spans="1:7" x14ac:dyDescent="0.25">
      <c r="A5" s="2" t="str">
        <f>'[2]Formato 3'!A4</f>
        <v>Del 1 de Enero al 30 de Septiembre de 2024 (b)</v>
      </c>
      <c r="B5" s="2"/>
      <c r="C5" s="2"/>
      <c r="D5" s="2"/>
      <c r="E5" s="2"/>
      <c r="F5" s="2"/>
      <c r="G5" s="2"/>
    </row>
    <row r="6" spans="1:7" x14ac:dyDescent="0.25">
      <c r="A6" s="3" t="s">
        <v>3</v>
      </c>
      <c r="B6" s="3"/>
      <c r="C6" s="3"/>
      <c r="D6" s="3"/>
      <c r="E6" s="3"/>
      <c r="F6" s="3"/>
      <c r="G6" s="3"/>
    </row>
    <row r="7" spans="1:7" x14ac:dyDescent="0.25">
      <c r="A7" s="24" t="s">
        <v>4</v>
      </c>
      <c r="B7" s="24" t="s">
        <v>5</v>
      </c>
      <c r="C7" s="24"/>
      <c r="D7" s="24"/>
      <c r="E7" s="24"/>
      <c r="F7" s="24"/>
      <c r="G7" s="25" t="s">
        <v>6</v>
      </c>
    </row>
    <row r="8" spans="1:7" ht="30" x14ac:dyDescent="0.25">
      <c r="A8" s="24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24"/>
    </row>
    <row r="9" spans="1:7" x14ac:dyDescent="0.25">
      <c r="A9" s="5" t="s">
        <v>12</v>
      </c>
      <c r="B9" s="6">
        <f t="shared" ref="B9:G9" si="0">SUM(B10,B18,B28,B38,B48,B58,B62,B71,B75)</f>
        <v>75474977.670000002</v>
      </c>
      <c r="C9" s="6">
        <f t="shared" si="0"/>
        <v>15861909.640000001</v>
      </c>
      <c r="D9" s="6">
        <f t="shared" si="0"/>
        <v>91336887.310000017</v>
      </c>
      <c r="E9" s="6">
        <f t="shared" si="0"/>
        <v>57193403.799999997</v>
      </c>
      <c r="F9" s="6">
        <f t="shared" si="0"/>
        <v>57193403.799999997</v>
      </c>
      <c r="G9" s="6">
        <f t="shared" si="0"/>
        <v>34143483.510000005</v>
      </c>
    </row>
    <row r="10" spans="1:7" x14ac:dyDescent="0.25">
      <c r="A10" s="7" t="s">
        <v>13</v>
      </c>
      <c r="B10" s="6">
        <f t="shared" ref="B10:G10" si="1">SUM(B11:B17)</f>
        <v>43291377.080000006</v>
      </c>
      <c r="C10" s="6">
        <f t="shared" si="1"/>
        <v>2560988.9700000002</v>
      </c>
      <c r="D10" s="6">
        <f t="shared" si="1"/>
        <v>45852366.050000004</v>
      </c>
      <c r="E10" s="6">
        <f t="shared" si="1"/>
        <v>29518862.100000001</v>
      </c>
      <c r="F10" s="6">
        <f t="shared" si="1"/>
        <v>29518862.100000001</v>
      </c>
      <c r="G10" s="6">
        <f t="shared" si="1"/>
        <v>16333503.950000001</v>
      </c>
    </row>
    <row r="11" spans="1:7" x14ac:dyDescent="0.25">
      <c r="A11" s="8" t="s">
        <v>14</v>
      </c>
      <c r="B11" s="9">
        <v>5706444</v>
      </c>
      <c r="C11" s="9">
        <v>-11879.45</v>
      </c>
      <c r="D11" s="10">
        <v>5694564.5499999998</v>
      </c>
      <c r="E11" s="9">
        <v>3938898.95</v>
      </c>
      <c r="F11" s="9">
        <v>3938898.95</v>
      </c>
      <c r="G11" s="11">
        <f>D11-E11</f>
        <v>1755665.5999999996</v>
      </c>
    </row>
    <row r="12" spans="1:7" x14ac:dyDescent="0.25">
      <c r="A12" s="8" t="s">
        <v>15</v>
      </c>
      <c r="B12" s="9">
        <v>17673251.390000001</v>
      </c>
      <c r="C12" s="9">
        <v>629985.72</v>
      </c>
      <c r="D12" s="10">
        <v>18303237.109999999</v>
      </c>
      <c r="E12" s="9">
        <v>11523371.98</v>
      </c>
      <c r="F12" s="9">
        <v>11523371.98</v>
      </c>
      <c r="G12" s="11">
        <f t="shared" ref="G12:G17" si="2">D12-E12</f>
        <v>6779865.129999999</v>
      </c>
    </row>
    <row r="13" spans="1:7" x14ac:dyDescent="0.25">
      <c r="A13" s="8" t="s">
        <v>16</v>
      </c>
      <c r="B13" s="9">
        <v>7988343</v>
      </c>
      <c r="C13" s="9">
        <v>123011.44</v>
      </c>
      <c r="D13" s="10">
        <v>8111354.4400000004</v>
      </c>
      <c r="E13" s="9">
        <v>3902908.55</v>
      </c>
      <c r="F13" s="9">
        <v>3902908.55</v>
      </c>
      <c r="G13" s="11">
        <f t="shared" si="2"/>
        <v>4208445.8900000006</v>
      </c>
    </row>
    <row r="14" spans="1:7" x14ac:dyDescent="0.25">
      <c r="A14" s="8" t="s">
        <v>17</v>
      </c>
      <c r="B14" s="9">
        <v>3727835.74</v>
      </c>
      <c r="C14" s="9">
        <v>129065.17</v>
      </c>
      <c r="D14" s="10">
        <v>3856900.91</v>
      </c>
      <c r="E14" s="9">
        <v>2491738.5499999998</v>
      </c>
      <c r="F14" s="9">
        <v>2491738.5499999998</v>
      </c>
      <c r="G14" s="11">
        <f t="shared" si="2"/>
        <v>1365162.3600000003</v>
      </c>
    </row>
    <row r="15" spans="1:7" x14ac:dyDescent="0.25">
      <c r="A15" s="8" t="s">
        <v>18</v>
      </c>
      <c r="B15" s="9">
        <v>8181198.9500000002</v>
      </c>
      <c r="C15" s="9">
        <v>1690524.09</v>
      </c>
      <c r="D15" s="10">
        <v>9871723.040000001</v>
      </c>
      <c r="E15" s="9">
        <v>7656811.25</v>
      </c>
      <c r="F15" s="9">
        <v>7656811.25</v>
      </c>
      <c r="G15" s="11">
        <f t="shared" si="2"/>
        <v>2214911.790000001</v>
      </c>
    </row>
    <row r="16" spans="1:7" x14ac:dyDescent="0.25">
      <c r="A16" s="8" t="s">
        <v>19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f t="shared" si="2"/>
        <v>0</v>
      </c>
    </row>
    <row r="17" spans="1:7" x14ac:dyDescent="0.25">
      <c r="A17" s="8" t="s">
        <v>20</v>
      </c>
      <c r="B17" s="9">
        <v>14304</v>
      </c>
      <c r="C17" s="9">
        <v>282</v>
      </c>
      <c r="D17" s="10">
        <v>14586</v>
      </c>
      <c r="E17" s="9">
        <v>5132.82</v>
      </c>
      <c r="F17" s="9">
        <v>5132.82</v>
      </c>
      <c r="G17" s="11">
        <f t="shared" si="2"/>
        <v>9453.18</v>
      </c>
    </row>
    <row r="18" spans="1:7" x14ac:dyDescent="0.25">
      <c r="A18" s="7" t="s">
        <v>21</v>
      </c>
      <c r="B18" s="6">
        <f t="shared" ref="B18:G18" si="3">SUM(B19:B27)</f>
        <v>1932000</v>
      </c>
      <c r="C18" s="6">
        <f t="shared" si="3"/>
        <v>-3137.22</v>
      </c>
      <c r="D18" s="6">
        <f t="shared" si="3"/>
        <v>1928862.78</v>
      </c>
      <c r="E18" s="6">
        <f t="shared" si="3"/>
        <v>1281768.74</v>
      </c>
      <c r="F18" s="6">
        <f t="shared" si="3"/>
        <v>1281768.74</v>
      </c>
      <c r="G18" s="6">
        <f t="shared" si="3"/>
        <v>647094.04000000015</v>
      </c>
    </row>
    <row r="19" spans="1:7" x14ac:dyDescent="0.25">
      <c r="A19" s="8" t="s">
        <v>22</v>
      </c>
      <c r="B19" s="9">
        <v>540000</v>
      </c>
      <c r="C19" s="9">
        <v>0</v>
      </c>
      <c r="D19" s="10">
        <v>540000</v>
      </c>
      <c r="E19" s="9">
        <v>421786.8</v>
      </c>
      <c r="F19" s="9">
        <v>421786.8</v>
      </c>
      <c r="G19" s="11">
        <f>D19-E19</f>
        <v>118213.20000000001</v>
      </c>
    </row>
    <row r="20" spans="1:7" x14ac:dyDescent="0.25">
      <c r="A20" s="8" t="s">
        <v>23</v>
      </c>
      <c r="B20" s="9">
        <v>15000</v>
      </c>
      <c r="C20" s="9">
        <v>-3000</v>
      </c>
      <c r="D20" s="10">
        <v>12000</v>
      </c>
      <c r="E20" s="9">
        <v>5264.79</v>
      </c>
      <c r="F20" s="9">
        <v>5264.79</v>
      </c>
      <c r="G20" s="11">
        <f t="shared" ref="G20:G27" si="4">D20-E20</f>
        <v>6735.21</v>
      </c>
    </row>
    <row r="21" spans="1:7" x14ac:dyDescent="0.25">
      <c r="A21" s="8" t="s">
        <v>24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f t="shared" si="4"/>
        <v>0</v>
      </c>
    </row>
    <row r="22" spans="1:7" x14ac:dyDescent="0.25">
      <c r="A22" s="8" t="s">
        <v>25</v>
      </c>
      <c r="B22" s="9">
        <v>50000</v>
      </c>
      <c r="C22" s="9">
        <v>-137.22</v>
      </c>
      <c r="D22" s="10">
        <v>49862.78</v>
      </c>
      <c r="E22" s="9">
        <v>8474.34</v>
      </c>
      <c r="F22" s="9">
        <v>8474.34</v>
      </c>
      <c r="G22" s="11">
        <f t="shared" si="4"/>
        <v>41388.44</v>
      </c>
    </row>
    <row r="23" spans="1:7" x14ac:dyDescent="0.25">
      <c r="A23" s="8" t="s">
        <v>26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f t="shared" si="4"/>
        <v>0</v>
      </c>
    </row>
    <row r="24" spans="1:7" x14ac:dyDescent="0.25">
      <c r="A24" s="8" t="s">
        <v>27</v>
      </c>
      <c r="B24" s="9">
        <v>1279000</v>
      </c>
      <c r="C24" s="9">
        <v>0</v>
      </c>
      <c r="D24" s="10">
        <v>1279000</v>
      </c>
      <c r="E24" s="9">
        <v>834855.99</v>
      </c>
      <c r="F24" s="9">
        <v>834855.99</v>
      </c>
      <c r="G24" s="11">
        <f t="shared" si="4"/>
        <v>444144.01</v>
      </c>
    </row>
    <row r="25" spans="1:7" x14ac:dyDescent="0.25">
      <c r="A25" s="8" t="s">
        <v>28</v>
      </c>
      <c r="B25" s="9">
        <v>10000</v>
      </c>
      <c r="C25" s="9">
        <v>0</v>
      </c>
      <c r="D25" s="10">
        <v>10000</v>
      </c>
      <c r="E25" s="9">
        <v>0</v>
      </c>
      <c r="F25" s="9">
        <v>0</v>
      </c>
      <c r="G25" s="11">
        <f t="shared" si="4"/>
        <v>10000</v>
      </c>
    </row>
    <row r="26" spans="1:7" x14ac:dyDescent="0.25">
      <c r="A26" s="8" t="s">
        <v>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f t="shared" si="4"/>
        <v>0</v>
      </c>
    </row>
    <row r="27" spans="1:7" x14ac:dyDescent="0.25">
      <c r="A27" s="8" t="s">
        <v>30</v>
      </c>
      <c r="B27" s="9">
        <v>38000</v>
      </c>
      <c r="C27" s="9">
        <v>0</v>
      </c>
      <c r="D27" s="10">
        <v>38000</v>
      </c>
      <c r="E27" s="9">
        <v>11386.82</v>
      </c>
      <c r="F27" s="9">
        <v>11386.82</v>
      </c>
      <c r="G27" s="11">
        <f t="shared" si="4"/>
        <v>26613.18</v>
      </c>
    </row>
    <row r="28" spans="1:7" x14ac:dyDescent="0.25">
      <c r="A28" s="7" t="s">
        <v>31</v>
      </c>
      <c r="B28" s="6">
        <f t="shared" ref="B28:G28" si="5">SUM(B29:B37)</f>
        <v>10978484.250000002</v>
      </c>
      <c r="C28" s="6">
        <f t="shared" si="5"/>
        <v>7425445.7199999997</v>
      </c>
      <c r="D28" s="6">
        <f t="shared" si="5"/>
        <v>18403929.970000003</v>
      </c>
      <c r="E28" s="6">
        <f t="shared" si="5"/>
        <v>11864458.35</v>
      </c>
      <c r="F28" s="6">
        <f t="shared" si="5"/>
        <v>11864458.35</v>
      </c>
      <c r="G28" s="6">
        <f t="shared" si="5"/>
        <v>6539471.620000001</v>
      </c>
    </row>
    <row r="29" spans="1:7" x14ac:dyDescent="0.25">
      <c r="A29" s="8" t="s">
        <v>32</v>
      </c>
      <c r="B29" s="9">
        <v>831200</v>
      </c>
      <c r="C29" s="9">
        <v>2866.39</v>
      </c>
      <c r="D29" s="10">
        <v>834066.39</v>
      </c>
      <c r="E29" s="9">
        <v>326041.58</v>
      </c>
      <c r="F29" s="9">
        <v>326041.58</v>
      </c>
      <c r="G29" s="11">
        <f>D29-E29</f>
        <v>508024.81</v>
      </c>
    </row>
    <row r="30" spans="1:7" x14ac:dyDescent="0.25">
      <c r="A30" s="8" t="s">
        <v>33</v>
      </c>
      <c r="B30" s="9">
        <v>1950385.94</v>
      </c>
      <c r="C30" s="9">
        <v>402230.98</v>
      </c>
      <c r="D30" s="10">
        <v>2352616.92</v>
      </c>
      <c r="E30" s="9">
        <v>1838623.43</v>
      </c>
      <c r="F30" s="9">
        <v>1838623.43</v>
      </c>
      <c r="G30" s="11">
        <f t="shared" ref="G30:G37" si="6">D30-E30</f>
        <v>513993.49</v>
      </c>
    </row>
    <row r="31" spans="1:7" x14ac:dyDescent="0.25">
      <c r="A31" s="8" t="s">
        <v>34</v>
      </c>
      <c r="B31" s="9">
        <v>1713945.62</v>
      </c>
      <c r="C31" s="9">
        <v>2302060</v>
      </c>
      <c r="D31" s="10">
        <v>4016005.62</v>
      </c>
      <c r="E31" s="9">
        <v>3396601.99</v>
      </c>
      <c r="F31" s="9">
        <v>3396601.99</v>
      </c>
      <c r="G31" s="11">
        <f t="shared" si="6"/>
        <v>619403.62999999989</v>
      </c>
    </row>
    <row r="32" spans="1:7" x14ac:dyDescent="0.25">
      <c r="A32" s="8" t="s">
        <v>35</v>
      </c>
      <c r="B32" s="9">
        <v>21000</v>
      </c>
      <c r="C32" s="9">
        <v>105692.06</v>
      </c>
      <c r="D32" s="10">
        <v>126692.06</v>
      </c>
      <c r="E32" s="9">
        <v>123725.66</v>
      </c>
      <c r="F32" s="9">
        <v>123725.66</v>
      </c>
      <c r="G32" s="11">
        <f t="shared" si="6"/>
        <v>2966.3999999999942</v>
      </c>
    </row>
    <row r="33" spans="1:7" ht="14.45" customHeight="1" x14ac:dyDescent="0.25">
      <c r="A33" s="8" t="s">
        <v>36</v>
      </c>
      <c r="B33" s="9">
        <v>2287932.1</v>
      </c>
      <c r="C33" s="9">
        <v>20000</v>
      </c>
      <c r="D33" s="10">
        <v>2307932.1</v>
      </c>
      <c r="E33" s="9">
        <v>1660613.18</v>
      </c>
      <c r="F33" s="9">
        <v>1660613.18</v>
      </c>
      <c r="G33" s="11">
        <f t="shared" si="6"/>
        <v>647318.92000000016</v>
      </c>
    </row>
    <row r="34" spans="1:7" ht="14.45" customHeight="1" x14ac:dyDescent="0.25">
      <c r="A34" s="8" t="s">
        <v>37</v>
      </c>
      <c r="B34" s="9">
        <v>1879000</v>
      </c>
      <c r="C34" s="9">
        <v>4750000</v>
      </c>
      <c r="D34" s="10">
        <v>6629000</v>
      </c>
      <c r="E34" s="9">
        <v>3166294.75</v>
      </c>
      <c r="F34" s="9">
        <v>3166294.75</v>
      </c>
      <c r="G34" s="11">
        <f t="shared" si="6"/>
        <v>3462705.25</v>
      </c>
    </row>
    <row r="35" spans="1:7" ht="14.45" customHeight="1" x14ac:dyDescent="0.25">
      <c r="A35" s="8" t="s">
        <v>38</v>
      </c>
      <c r="B35" s="9">
        <v>146333.21</v>
      </c>
      <c r="C35" s="9">
        <v>3000</v>
      </c>
      <c r="D35" s="10">
        <v>149333.21</v>
      </c>
      <c r="E35" s="9">
        <v>134690.81</v>
      </c>
      <c r="F35" s="9">
        <v>134690.81</v>
      </c>
      <c r="G35" s="11">
        <f t="shared" si="6"/>
        <v>14642.399999999994</v>
      </c>
    </row>
    <row r="36" spans="1:7" ht="14.45" customHeight="1" x14ac:dyDescent="0.25">
      <c r="A36" s="8" t="s">
        <v>39</v>
      </c>
      <c r="B36" s="9">
        <v>316932.3</v>
      </c>
      <c r="C36" s="9">
        <v>493458</v>
      </c>
      <c r="D36" s="10">
        <v>810390.3</v>
      </c>
      <c r="E36" s="9">
        <v>499882.01</v>
      </c>
      <c r="F36" s="9">
        <v>499882.01</v>
      </c>
      <c r="G36" s="11">
        <f t="shared" si="6"/>
        <v>310508.29000000004</v>
      </c>
    </row>
    <row r="37" spans="1:7" ht="14.45" customHeight="1" x14ac:dyDescent="0.25">
      <c r="A37" s="8" t="s">
        <v>40</v>
      </c>
      <c r="B37" s="9">
        <v>1831755.08</v>
      </c>
      <c r="C37" s="9">
        <v>-653861.71</v>
      </c>
      <c r="D37" s="10">
        <v>1177893.3700000001</v>
      </c>
      <c r="E37" s="9">
        <v>717984.94</v>
      </c>
      <c r="F37" s="9">
        <v>717984.94</v>
      </c>
      <c r="G37" s="11">
        <f t="shared" si="6"/>
        <v>459908.43000000017</v>
      </c>
    </row>
    <row r="38" spans="1:7" x14ac:dyDescent="0.25">
      <c r="A38" s="7" t="s">
        <v>41</v>
      </c>
      <c r="B38" s="6">
        <f t="shared" ref="B38:G38" si="7">SUM(B39:B47)</f>
        <v>11583116.34</v>
      </c>
      <c r="C38" s="6">
        <f t="shared" si="7"/>
        <v>-28095.200000000001</v>
      </c>
      <c r="D38" s="6">
        <f t="shared" si="7"/>
        <v>11555021.140000001</v>
      </c>
      <c r="E38" s="6">
        <f t="shared" si="7"/>
        <v>11137136.07</v>
      </c>
      <c r="F38" s="6">
        <f t="shared" si="7"/>
        <v>11137136.07</v>
      </c>
      <c r="G38" s="6">
        <f t="shared" si="7"/>
        <v>417885.07000000076</v>
      </c>
    </row>
    <row r="39" spans="1:7" x14ac:dyDescent="0.25">
      <c r="A39" s="8" t="s">
        <v>42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1">
        <f>D39-E39</f>
        <v>0</v>
      </c>
    </row>
    <row r="40" spans="1:7" x14ac:dyDescent="0.25">
      <c r="A40" s="8" t="s">
        <v>43</v>
      </c>
      <c r="B40" s="9">
        <v>3000000</v>
      </c>
      <c r="C40" s="9">
        <v>0</v>
      </c>
      <c r="D40" s="10">
        <v>3000000</v>
      </c>
      <c r="E40" s="9">
        <v>2999999.86</v>
      </c>
      <c r="F40" s="9">
        <v>2999999.86</v>
      </c>
      <c r="G40" s="11">
        <f t="shared" ref="G40:G47" si="8">D40-E40</f>
        <v>0.14000000013038516</v>
      </c>
    </row>
    <row r="41" spans="1:7" x14ac:dyDescent="0.25">
      <c r="A41" s="8" t="s">
        <v>44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1">
        <f t="shared" si="8"/>
        <v>0</v>
      </c>
    </row>
    <row r="42" spans="1:7" x14ac:dyDescent="0.25">
      <c r="A42" s="8" t="s">
        <v>45</v>
      </c>
      <c r="B42" s="9">
        <v>8533116.3399999999</v>
      </c>
      <c r="C42" s="9">
        <v>-28095.200000000001</v>
      </c>
      <c r="D42" s="10">
        <v>8505021.1400000006</v>
      </c>
      <c r="E42" s="9">
        <v>8087595.21</v>
      </c>
      <c r="F42" s="9">
        <v>8087595.21</v>
      </c>
      <c r="G42" s="11">
        <f t="shared" si="8"/>
        <v>417425.93000000063</v>
      </c>
    </row>
    <row r="43" spans="1:7" x14ac:dyDescent="0.25">
      <c r="A43" s="8" t="s">
        <v>46</v>
      </c>
      <c r="B43" s="9">
        <v>50000</v>
      </c>
      <c r="C43" s="9">
        <v>0</v>
      </c>
      <c r="D43" s="10">
        <v>50000</v>
      </c>
      <c r="E43" s="9">
        <v>49541</v>
      </c>
      <c r="F43" s="9">
        <v>49541</v>
      </c>
      <c r="G43" s="11">
        <f t="shared" si="8"/>
        <v>459</v>
      </c>
    </row>
    <row r="44" spans="1:7" x14ac:dyDescent="0.25">
      <c r="A44" s="8" t="s">
        <v>47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1">
        <f t="shared" si="8"/>
        <v>0</v>
      </c>
    </row>
    <row r="45" spans="1:7" x14ac:dyDescent="0.25">
      <c r="A45" s="8" t="s">
        <v>48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1">
        <f t="shared" si="8"/>
        <v>0</v>
      </c>
    </row>
    <row r="46" spans="1:7" x14ac:dyDescent="0.25">
      <c r="A46" s="8" t="s">
        <v>49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1">
        <f t="shared" si="8"/>
        <v>0</v>
      </c>
    </row>
    <row r="47" spans="1:7" x14ac:dyDescent="0.25">
      <c r="A47" s="8" t="s">
        <v>50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1">
        <f t="shared" si="8"/>
        <v>0</v>
      </c>
    </row>
    <row r="48" spans="1:7" x14ac:dyDescent="0.25">
      <c r="A48" s="7" t="s">
        <v>51</v>
      </c>
      <c r="B48" s="6">
        <f t="shared" ref="B48:G48" si="9">SUM(B49:B57)</f>
        <v>1190000</v>
      </c>
      <c r="C48" s="6">
        <f t="shared" si="9"/>
        <v>0</v>
      </c>
      <c r="D48" s="6">
        <f t="shared" si="9"/>
        <v>1190000</v>
      </c>
      <c r="E48" s="6">
        <f t="shared" si="9"/>
        <v>236741.28</v>
      </c>
      <c r="F48" s="6">
        <f t="shared" si="9"/>
        <v>236741.28</v>
      </c>
      <c r="G48" s="6">
        <f t="shared" si="9"/>
        <v>953258.72</v>
      </c>
    </row>
    <row r="49" spans="1:7" x14ac:dyDescent="0.25">
      <c r="A49" s="8" t="s">
        <v>52</v>
      </c>
      <c r="B49" s="9">
        <v>690000</v>
      </c>
      <c r="C49" s="9">
        <v>345600</v>
      </c>
      <c r="D49" s="10">
        <v>1035600</v>
      </c>
      <c r="E49" s="9">
        <v>236741.28</v>
      </c>
      <c r="F49" s="9">
        <v>236741.28</v>
      </c>
      <c r="G49" s="11">
        <f>D49-E49</f>
        <v>798858.72</v>
      </c>
    </row>
    <row r="50" spans="1:7" x14ac:dyDescent="0.25">
      <c r="A50" s="8" t="s">
        <v>53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1">
        <f t="shared" ref="G50:G57" si="10">D50-E50</f>
        <v>0</v>
      </c>
    </row>
    <row r="51" spans="1:7" x14ac:dyDescent="0.25">
      <c r="A51" s="8" t="s">
        <v>54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1">
        <f t="shared" si="10"/>
        <v>0</v>
      </c>
    </row>
    <row r="52" spans="1:7" x14ac:dyDescent="0.25">
      <c r="A52" s="8" t="s">
        <v>55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1">
        <f t="shared" si="10"/>
        <v>0</v>
      </c>
    </row>
    <row r="53" spans="1:7" x14ac:dyDescent="0.25">
      <c r="A53" s="8" t="s">
        <v>56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1">
        <f t="shared" si="10"/>
        <v>0</v>
      </c>
    </row>
    <row r="54" spans="1:7" x14ac:dyDescent="0.25">
      <c r="A54" s="8" t="s">
        <v>57</v>
      </c>
      <c r="B54" s="9">
        <v>500000</v>
      </c>
      <c r="C54" s="9">
        <v>-345600</v>
      </c>
      <c r="D54" s="10">
        <v>154400</v>
      </c>
      <c r="E54" s="9">
        <v>0</v>
      </c>
      <c r="F54" s="9">
        <v>0</v>
      </c>
      <c r="G54" s="11">
        <f t="shared" si="10"/>
        <v>154400</v>
      </c>
    </row>
    <row r="55" spans="1:7" x14ac:dyDescent="0.25">
      <c r="A55" s="8" t="s">
        <v>58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1">
        <f t="shared" si="10"/>
        <v>0</v>
      </c>
    </row>
    <row r="56" spans="1:7" x14ac:dyDescent="0.25">
      <c r="A56" s="8" t="s">
        <v>59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1">
        <f t="shared" si="10"/>
        <v>0</v>
      </c>
    </row>
    <row r="57" spans="1:7" x14ac:dyDescent="0.25">
      <c r="A57" s="8" t="s">
        <v>60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1">
        <f t="shared" si="10"/>
        <v>0</v>
      </c>
    </row>
    <row r="58" spans="1:7" x14ac:dyDescent="0.25">
      <c r="A58" s="7" t="s">
        <v>61</v>
      </c>
      <c r="B58" s="6">
        <f t="shared" ref="B58:G58" si="11">SUM(B59:B61)</f>
        <v>6500000</v>
      </c>
      <c r="C58" s="6">
        <f t="shared" si="11"/>
        <v>5906707.3700000001</v>
      </c>
      <c r="D58" s="6">
        <f t="shared" si="11"/>
        <v>12406707.370000001</v>
      </c>
      <c r="E58" s="6">
        <f t="shared" si="11"/>
        <v>3154437.26</v>
      </c>
      <c r="F58" s="6">
        <f t="shared" si="11"/>
        <v>3154437.26</v>
      </c>
      <c r="G58" s="6">
        <f t="shared" si="11"/>
        <v>9252270.1100000013</v>
      </c>
    </row>
    <row r="59" spans="1:7" x14ac:dyDescent="0.25">
      <c r="A59" s="8" t="s">
        <v>62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1">
        <f>D59-E59</f>
        <v>0</v>
      </c>
    </row>
    <row r="60" spans="1:7" x14ac:dyDescent="0.25">
      <c r="A60" s="8" t="s">
        <v>63</v>
      </c>
      <c r="B60" s="9">
        <v>6500000</v>
      </c>
      <c r="C60" s="9">
        <v>5906707.3700000001</v>
      </c>
      <c r="D60" s="10">
        <v>12406707.370000001</v>
      </c>
      <c r="E60" s="9">
        <v>3154437.26</v>
      </c>
      <c r="F60" s="9">
        <v>3154437.26</v>
      </c>
      <c r="G60" s="11">
        <f t="shared" ref="G60:G61" si="12">D60-E60</f>
        <v>9252270.1100000013</v>
      </c>
    </row>
    <row r="61" spans="1:7" x14ac:dyDescent="0.25">
      <c r="A61" s="8" t="s">
        <v>64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1">
        <f t="shared" si="12"/>
        <v>0</v>
      </c>
    </row>
    <row r="62" spans="1:7" x14ac:dyDescent="0.25">
      <c r="A62" s="7" t="s">
        <v>65</v>
      </c>
      <c r="B62" s="6">
        <f t="shared" ref="B62:G62" si="13">SUM(B63:B67,B69:B70)</f>
        <v>0</v>
      </c>
      <c r="C62" s="6">
        <f t="shared" si="13"/>
        <v>0</v>
      </c>
      <c r="D62" s="6">
        <f t="shared" si="13"/>
        <v>0</v>
      </c>
      <c r="E62" s="6">
        <f t="shared" si="13"/>
        <v>0</v>
      </c>
      <c r="F62" s="6">
        <f t="shared" si="13"/>
        <v>0</v>
      </c>
      <c r="G62" s="6">
        <f t="shared" si="13"/>
        <v>0</v>
      </c>
    </row>
    <row r="63" spans="1:7" x14ac:dyDescent="0.25">
      <c r="A63" s="8" t="s">
        <v>66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f>D63-E63</f>
        <v>0</v>
      </c>
    </row>
    <row r="64" spans="1:7" x14ac:dyDescent="0.25">
      <c r="A64" s="8" t="s">
        <v>67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f t="shared" ref="G64:G70" si="14">D64-E64</f>
        <v>0</v>
      </c>
    </row>
    <row r="65" spans="1:7" x14ac:dyDescent="0.25">
      <c r="A65" s="8" t="s">
        <v>68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f t="shared" si="14"/>
        <v>0</v>
      </c>
    </row>
    <row r="66" spans="1:7" x14ac:dyDescent="0.25">
      <c r="A66" s="8" t="s">
        <v>69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f t="shared" si="14"/>
        <v>0</v>
      </c>
    </row>
    <row r="67" spans="1:7" x14ac:dyDescent="0.25">
      <c r="A67" s="8" t="s">
        <v>70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f t="shared" si="14"/>
        <v>0</v>
      </c>
    </row>
    <row r="68" spans="1:7" x14ac:dyDescent="0.25">
      <c r="A68" s="8" t="s">
        <v>71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f t="shared" si="14"/>
        <v>0</v>
      </c>
    </row>
    <row r="69" spans="1:7" x14ac:dyDescent="0.25">
      <c r="A69" s="8" t="s">
        <v>72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f t="shared" si="14"/>
        <v>0</v>
      </c>
    </row>
    <row r="70" spans="1:7" x14ac:dyDescent="0.25">
      <c r="A70" s="8" t="s">
        <v>73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f t="shared" si="14"/>
        <v>0</v>
      </c>
    </row>
    <row r="71" spans="1:7" x14ac:dyDescent="0.25">
      <c r="A71" s="7" t="s">
        <v>74</v>
      </c>
      <c r="B71" s="6">
        <f t="shared" ref="B71:G71" si="15">SUM(B72:B74)</f>
        <v>0</v>
      </c>
      <c r="C71" s="6">
        <f t="shared" si="15"/>
        <v>0</v>
      </c>
      <c r="D71" s="6">
        <f t="shared" si="15"/>
        <v>0</v>
      </c>
      <c r="E71" s="6">
        <f t="shared" si="15"/>
        <v>0</v>
      </c>
      <c r="F71" s="6">
        <f t="shared" si="15"/>
        <v>0</v>
      </c>
      <c r="G71" s="6">
        <f t="shared" si="15"/>
        <v>0</v>
      </c>
    </row>
    <row r="72" spans="1:7" x14ac:dyDescent="0.25">
      <c r="A72" s="8" t="s">
        <v>75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f>D72-E72</f>
        <v>0</v>
      </c>
    </row>
    <row r="73" spans="1:7" x14ac:dyDescent="0.25">
      <c r="A73" s="8" t="s">
        <v>76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f t="shared" ref="G73:G74" si="16">D73-E73</f>
        <v>0</v>
      </c>
    </row>
    <row r="74" spans="1:7" x14ac:dyDescent="0.25">
      <c r="A74" s="8" t="s">
        <v>77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f t="shared" si="16"/>
        <v>0</v>
      </c>
    </row>
    <row r="75" spans="1:7" x14ac:dyDescent="0.25">
      <c r="A75" s="7" t="s">
        <v>78</v>
      </c>
      <c r="B75" s="6">
        <f t="shared" ref="B75:G75" si="17">SUM(B76:B82)</f>
        <v>0</v>
      </c>
      <c r="C75" s="6">
        <f t="shared" si="17"/>
        <v>0</v>
      </c>
      <c r="D75" s="6">
        <f t="shared" si="17"/>
        <v>0</v>
      </c>
      <c r="E75" s="6">
        <f t="shared" si="17"/>
        <v>0</v>
      </c>
      <c r="F75" s="6">
        <f t="shared" si="17"/>
        <v>0</v>
      </c>
      <c r="G75" s="6">
        <f t="shared" si="17"/>
        <v>0</v>
      </c>
    </row>
    <row r="76" spans="1:7" x14ac:dyDescent="0.25">
      <c r="A76" s="8" t="s">
        <v>79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f>D76-E76</f>
        <v>0</v>
      </c>
    </row>
    <row r="77" spans="1:7" x14ac:dyDescent="0.25">
      <c r="A77" s="8" t="s">
        <v>80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f t="shared" ref="G77:G82" si="18">D77-E77</f>
        <v>0</v>
      </c>
    </row>
    <row r="78" spans="1:7" x14ac:dyDescent="0.25">
      <c r="A78" s="8" t="s">
        <v>81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f t="shared" si="18"/>
        <v>0</v>
      </c>
    </row>
    <row r="79" spans="1:7" x14ac:dyDescent="0.25">
      <c r="A79" s="8" t="s">
        <v>82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f t="shared" si="18"/>
        <v>0</v>
      </c>
    </row>
    <row r="80" spans="1:7" x14ac:dyDescent="0.25">
      <c r="A80" s="8" t="s">
        <v>83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f t="shared" si="18"/>
        <v>0</v>
      </c>
    </row>
    <row r="81" spans="1:7" x14ac:dyDescent="0.25">
      <c r="A81" s="8" t="s">
        <v>84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f t="shared" si="18"/>
        <v>0</v>
      </c>
    </row>
    <row r="82" spans="1:7" x14ac:dyDescent="0.25">
      <c r="A82" s="8" t="s">
        <v>85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f t="shared" si="18"/>
        <v>0</v>
      </c>
    </row>
    <row r="83" spans="1:7" x14ac:dyDescent="0.25">
      <c r="A83" s="12"/>
      <c r="B83" s="11"/>
      <c r="C83" s="11"/>
      <c r="D83" s="11"/>
      <c r="E83" s="11"/>
      <c r="F83" s="11"/>
      <c r="G83" s="11"/>
    </row>
    <row r="84" spans="1:7" x14ac:dyDescent="0.25">
      <c r="A84" s="13" t="s">
        <v>86</v>
      </c>
      <c r="B84" s="6">
        <f t="shared" ref="B84:G84" si="19">SUM(B85,B93,B103,B113,B123,B133,B137,B146,B150)</f>
        <v>13016591</v>
      </c>
      <c r="C84" s="6">
        <f t="shared" si="19"/>
        <v>14787078.649999999</v>
      </c>
      <c r="D84" s="6">
        <f t="shared" si="19"/>
        <v>27803669.649999999</v>
      </c>
      <c r="E84" s="6">
        <f t="shared" si="19"/>
        <v>18101175.280000001</v>
      </c>
      <c r="F84" s="6">
        <f t="shared" si="19"/>
        <v>18101175.280000001</v>
      </c>
      <c r="G84" s="6">
        <f t="shared" si="19"/>
        <v>9702494.370000001</v>
      </c>
    </row>
    <row r="85" spans="1:7" x14ac:dyDescent="0.25">
      <c r="A85" s="7" t="s">
        <v>13</v>
      </c>
      <c r="B85" s="6">
        <f t="shared" ref="B85:G85" si="20">SUM(B86:B92)</f>
        <v>0</v>
      </c>
      <c r="C85" s="6">
        <f t="shared" si="20"/>
        <v>0</v>
      </c>
      <c r="D85" s="6">
        <f t="shared" si="20"/>
        <v>0</v>
      </c>
      <c r="E85" s="6">
        <f t="shared" si="20"/>
        <v>0</v>
      </c>
      <c r="F85" s="6">
        <f t="shared" si="20"/>
        <v>0</v>
      </c>
      <c r="G85" s="6">
        <f t="shared" si="20"/>
        <v>0</v>
      </c>
    </row>
    <row r="86" spans="1:7" x14ac:dyDescent="0.25">
      <c r="A86" s="8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f>D86-E86</f>
        <v>0</v>
      </c>
    </row>
    <row r="87" spans="1:7" x14ac:dyDescent="0.25">
      <c r="A87" s="8" t="s">
        <v>15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f t="shared" ref="G87:G92" si="21">D87-E87</f>
        <v>0</v>
      </c>
    </row>
    <row r="88" spans="1:7" x14ac:dyDescent="0.25">
      <c r="A88" s="8" t="s">
        <v>16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f t="shared" si="21"/>
        <v>0</v>
      </c>
    </row>
    <row r="89" spans="1:7" x14ac:dyDescent="0.25">
      <c r="A89" s="8" t="s">
        <v>17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f t="shared" si="21"/>
        <v>0</v>
      </c>
    </row>
    <row r="90" spans="1:7" x14ac:dyDescent="0.25">
      <c r="A90" s="8" t="s">
        <v>18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f t="shared" si="21"/>
        <v>0</v>
      </c>
    </row>
    <row r="91" spans="1:7" x14ac:dyDescent="0.25">
      <c r="A91" s="8" t="s">
        <v>19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f t="shared" si="21"/>
        <v>0</v>
      </c>
    </row>
    <row r="92" spans="1:7" x14ac:dyDescent="0.25">
      <c r="A92" s="8" t="s">
        <v>20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f t="shared" si="21"/>
        <v>0</v>
      </c>
    </row>
    <row r="93" spans="1:7" x14ac:dyDescent="0.25">
      <c r="A93" s="7" t="s">
        <v>21</v>
      </c>
      <c r="B93" s="6">
        <f t="shared" ref="B93:G93" si="22">SUM(B94:B102)</f>
        <v>0</v>
      </c>
      <c r="C93" s="6">
        <f t="shared" si="22"/>
        <v>938660.77</v>
      </c>
      <c r="D93" s="6">
        <f t="shared" si="22"/>
        <v>938660.77</v>
      </c>
      <c r="E93" s="6">
        <f t="shared" si="22"/>
        <v>767544.8</v>
      </c>
      <c r="F93" s="6">
        <f t="shared" si="22"/>
        <v>767544.8</v>
      </c>
      <c r="G93" s="6">
        <f t="shared" si="22"/>
        <v>171115.97000000003</v>
      </c>
    </row>
    <row r="94" spans="1:7" x14ac:dyDescent="0.25">
      <c r="A94" s="8" t="s">
        <v>22</v>
      </c>
      <c r="B94" s="9">
        <v>0</v>
      </c>
      <c r="C94" s="9">
        <v>589660.77</v>
      </c>
      <c r="D94" s="10">
        <v>589660.77</v>
      </c>
      <c r="E94" s="9">
        <v>523176.18</v>
      </c>
      <c r="F94" s="9">
        <v>523176.18</v>
      </c>
      <c r="G94" s="11">
        <f>D94-E94</f>
        <v>66484.590000000026</v>
      </c>
    </row>
    <row r="95" spans="1:7" x14ac:dyDescent="0.25">
      <c r="A95" s="8" t="s">
        <v>23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1">
        <f t="shared" ref="G95:G102" si="23">D95-E95</f>
        <v>0</v>
      </c>
    </row>
    <row r="96" spans="1:7" x14ac:dyDescent="0.25">
      <c r="A96" s="8" t="s">
        <v>24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1">
        <f t="shared" si="23"/>
        <v>0</v>
      </c>
    </row>
    <row r="97" spans="1:7" x14ac:dyDescent="0.25">
      <c r="A97" s="8" t="s">
        <v>25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1">
        <f t="shared" si="23"/>
        <v>0</v>
      </c>
    </row>
    <row r="98" spans="1:7" x14ac:dyDescent="0.25">
      <c r="A98" s="14" t="s">
        <v>26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1">
        <f t="shared" si="23"/>
        <v>0</v>
      </c>
    </row>
    <row r="99" spans="1:7" x14ac:dyDescent="0.25">
      <c r="A99" s="8" t="s">
        <v>27</v>
      </c>
      <c r="B99" s="9">
        <v>0</v>
      </c>
      <c r="C99" s="9">
        <v>325000</v>
      </c>
      <c r="D99" s="10">
        <v>325000</v>
      </c>
      <c r="E99" s="9">
        <v>222944.97</v>
      </c>
      <c r="F99" s="9">
        <v>222944.97</v>
      </c>
      <c r="G99" s="11">
        <f t="shared" si="23"/>
        <v>102055.03</v>
      </c>
    </row>
    <row r="100" spans="1:7" x14ac:dyDescent="0.25">
      <c r="A100" s="8" t="s">
        <v>28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1">
        <f t="shared" si="23"/>
        <v>0</v>
      </c>
    </row>
    <row r="101" spans="1:7" x14ac:dyDescent="0.25">
      <c r="A101" s="8" t="s">
        <v>29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1">
        <f t="shared" si="23"/>
        <v>0</v>
      </c>
    </row>
    <row r="102" spans="1:7" x14ac:dyDescent="0.25">
      <c r="A102" s="8" t="s">
        <v>30</v>
      </c>
      <c r="B102" s="9">
        <v>0</v>
      </c>
      <c r="C102" s="9">
        <v>24000</v>
      </c>
      <c r="D102" s="10">
        <v>24000</v>
      </c>
      <c r="E102" s="9">
        <v>21423.65</v>
      </c>
      <c r="F102" s="9">
        <v>21423.65</v>
      </c>
      <c r="G102" s="11">
        <f t="shared" si="23"/>
        <v>2576.3499999999985</v>
      </c>
    </row>
    <row r="103" spans="1:7" x14ac:dyDescent="0.25">
      <c r="A103" s="7" t="s">
        <v>31</v>
      </c>
      <c r="B103" s="6">
        <f t="shared" ref="B103:G103" si="24">SUM(B104:B112)</f>
        <v>0</v>
      </c>
      <c r="C103" s="6">
        <f t="shared" si="24"/>
        <v>23422762.079999998</v>
      </c>
      <c r="D103" s="6">
        <f t="shared" si="24"/>
        <v>23422762.079999998</v>
      </c>
      <c r="E103" s="6">
        <f t="shared" si="24"/>
        <v>13932825.48</v>
      </c>
      <c r="F103" s="6">
        <f t="shared" si="24"/>
        <v>13932825.48</v>
      </c>
      <c r="G103" s="6">
        <f t="shared" si="24"/>
        <v>9489936.5999999996</v>
      </c>
    </row>
    <row r="104" spans="1:7" x14ac:dyDescent="0.25">
      <c r="A104" s="8" t="s">
        <v>32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1">
        <f>D104-E104</f>
        <v>0</v>
      </c>
    </row>
    <row r="105" spans="1:7" x14ac:dyDescent="0.25">
      <c r="A105" s="8" t="s">
        <v>33</v>
      </c>
      <c r="B105" s="9">
        <v>0</v>
      </c>
      <c r="C105" s="9">
        <v>0</v>
      </c>
      <c r="D105" s="10">
        <v>0</v>
      </c>
      <c r="E105" s="9">
        <v>0</v>
      </c>
      <c r="F105" s="9">
        <v>0</v>
      </c>
      <c r="G105" s="11">
        <f t="shared" ref="G105:G112" si="25">D105-E105</f>
        <v>0</v>
      </c>
    </row>
    <row r="106" spans="1:7" x14ac:dyDescent="0.25">
      <c r="A106" s="8" t="s">
        <v>34</v>
      </c>
      <c r="B106" s="9">
        <v>0</v>
      </c>
      <c r="C106" s="9">
        <v>22531350</v>
      </c>
      <c r="D106" s="10">
        <v>22531350</v>
      </c>
      <c r="E106" s="9">
        <v>13598070.880000001</v>
      </c>
      <c r="F106" s="9">
        <v>13598070.880000001</v>
      </c>
      <c r="G106" s="11">
        <f t="shared" si="25"/>
        <v>8933279.1199999992</v>
      </c>
    </row>
    <row r="107" spans="1:7" x14ac:dyDescent="0.25">
      <c r="A107" s="8" t="s">
        <v>35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1">
        <f t="shared" si="25"/>
        <v>0</v>
      </c>
    </row>
    <row r="108" spans="1:7" x14ac:dyDescent="0.25">
      <c r="A108" s="8" t="s">
        <v>36</v>
      </c>
      <c r="B108" s="9">
        <v>0</v>
      </c>
      <c r="C108" s="9">
        <v>27312.080000000002</v>
      </c>
      <c r="D108" s="10">
        <v>27312.080000000002</v>
      </c>
      <c r="E108" s="9">
        <v>2130.02</v>
      </c>
      <c r="F108" s="9">
        <v>2130.02</v>
      </c>
      <c r="G108" s="11">
        <f t="shared" si="25"/>
        <v>25182.06</v>
      </c>
    </row>
    <row r="109" spans="1:7" x14ac:dyDescent="0.25">
      <c r="A109" s="8" t="s">
        <v>37</v>
      </c>
      <c r="B109" s="9">
        <v>0</v>
      </c>
      <c r="C109" s="9">
        <v>376410</v>
      </c>
      <c r="D109" s="10">
        <v>376410</v>
      </c>
      <c r="E109" s="9">
        <v>0</v>
      </c>
      <c r="F109" s="9">
        <v>0</v>
      </c>
      <c r="G109" s="11">
        <f t="shared" si="25"/>
        <v>376410</v>
      </c>
    </row>
    <row r="110" spans="1:7" x14ac:dyDescent="0.25">
      <c r="A110" s="8" t="s">
        <v>38</v>
      </c>
      <c r="B110" s="9">
        <v>0</v>
      </c>
      <c r="C110" s="9">
        <v>179500</v>
      </c>
      <c r="D110" s="10">
        <v>179500</v>
      </c>
      <c r="E110" s="9">
        <v>88890.62</v>
      </c>
      <c r="F110" s="9">
        <v>88890.62</v>
      </c>
      <c r="G110" s="11">
        <f t="shared" si="25"/>
        <v>90609.38</v>
      </c>
    </row>
    <row r="111" spans="1:7" x14ac:dyDescent="0.25">
      <c r="A111" s="8" t="s">
        <v>39</v>
      </c>
      <c r="B111" s="9">
        <v>0</v>
      </c>
      <c r="C111" s="9">
        <v>308190</v>
      </c>
      <c r="D111" s="10">
        <v>308190</v>
      </c>
      <c r="E111" s="9">
        <v>243733.96</v>
      </c>
      <c r="F111" s="9">
        <v>243733.96</v>
      </c>
      <c r="G111" s="11">
        <f t="shared" si="25"/>
        <v>64456.040000000008</v>
      </c>
    </row>
    <row r="112" spans="1:7" x14ac:dyDescent="0.25">
      <c r="A112" s="8" t="s">
        <v>40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1">
        <f t="shared" si="25"/>
        <v>0</v>
      </c>
    </row>
    <row r="113" spans="1:7" x14ac:dyDescent="0.25">
      <c r="A113" s="7" t="s">
        <v>41</v>
      </c>
      <c r="B113" s="6">
        <f t="shared" ref="B113:G113" si="26">SUM(B114:B122)</f>
        <v>4600000</v>
      </c>
      <c r="C113" s="6">
        <f t="shared" si="26"/>
        <v>-1167753.2</v>
      </c>
      <c r="D113" s="6">
        <f t="shared" si="26"/>
        <v>3432246.8</v>
      </c>
      <c r="E113" s="6">
        <f t="shared" si="26"/>
        <v>3400805</v>
      </c>
      <c r="F113" s="6">
        <f t="shared" si="26"/>
        <v>3400805</v>
      </c>
      <c r="G113" s="6">
        <f t="shared" si="26"/>
        <v>31441.8</v>
      </c>
    </row>
    <row r="114" spans="1:7" x14ac:dyDescent="0.25">
      <c r="A114" s="8" t="s">
        <v>42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1">
        <f>D114-E114</f>
        <v>0</v>
      </c>
    </row>
    <row r="115" spans="1:7" x14ac:dyDescent="0.25">
      <c r="A115" s="8" t="s">
        <v>43</v>
      </c>
      <c r="B115" s="9">
        <v>4600000</v>
      </c>
      <c r="C115" s="9">
        <v>-1200000</v>
      </c>
      <c r="D115" s="10">
        <v>3400000</v>
      </c>
      <c r="E115" s="9">
        <v>3400000</v>
      </c>
      <c r="F115" s="9">
        <v>3400000</v>
      </c>
      <c r="G115" s="11">
        <f t="shared" ref="G115:G122" si="27">D115-E115</f>
        <v>0</v>
      </c>
    </row>
    <row r="116" spans="1:7" x14ac:dyDescent="0.25">
      <c r="A116" s="8" t="s">
        <v>44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1">
        <f t="shared" si="27"/>
        <v>0</v>
      </c>
    </row>
    <row r="117" spans="1:7" x14ac:dyDescent="0.25">
      <c r="A117" s="8" t="s">
        <v>45</v>
      </c>
      <c r="B117" s="9">
        <v>0</v>
      </c>
      <c r="C117" s="9">
        <v>32246.799999999999</v>
      </c>
      <c r="D117" s="10">
        <v>32246.799999999999</v>
      </c>
      <c r="E117" s="9">
        <v>805</v>
      </c>
      <c r="F117" s="9">
        <v>805</v>
      </c>
      <c r="G117" s="11">
        <f t="shared" si="27"/>
        <v>31441.8</v>
      </c>
    </row>
    <row r="118" spans="1:7" x14ac:dyDescent="0.25">
      <c r="A118" s="8" t="s">
        <v>46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1">
        <f t="shared" si="27"/>
        <v>0</v>
      </c>
    </row>
    <row r="119" spans="1:7" x14ac:dyDescent="0.25">
      <c r="A119" s="8" t="s">
        <v>47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1">
        <f t="shared" si="27"/>
        <v>0</v>
      </c>
    </row>
    <row r="120" spans="1:7" x14ac:dyDescent="0.25">
      <c r="A120" s="8" t="s">
        <v>48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1">
        <f t="shared" si="27"/>
        <v>0</v>
      </c>
    </row>
    <row r="121" spans="1:7" x14ac:dyDescent="0.25">
      <c r="A121" s="8" t="s">
        <v>49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1">
        <f t="shared" si="27"/>
        <v>0</v>
      </c>
    </row>
    <row r="122" spans="1:7" x14ac:dyDescent="0.25">
      <c r="A122" s="8" t="s">
        <v>50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1">
        <f t="shared" si="27"/>
        <v>0</v>
      </c>
    </row>
    <row r="123" spans="1:7" x14ac:dyDescent="0.25">
      <c r="A123" s="7" t="s">
        <v>51</v>
      </c>
      <c r="B123" s="6">
        <f t="shared" ref="B123:G123" si="28">SUM(B124:B132)</f>
        <v>0</v>
      </c>
      <c r="C123" s="6">
        <f t="shared" si="28"/>
        <v>10000</v>
      </c>
      <c r="D123" s="6">
        <f t="shared" si="28"/>
        <v>10000</v>
      </c>
      <c r="E123" s="6">
        <f t="shared" si="28"/>
        <v>0</v>
      </c>
      <c r="F123" s="6">
        <f t="shared" si="28"/>
        <v>0</v>
      </c>
      <c r="G123" s="6">
        <f t="shared" si="28"/>
        <v>10000</v>
      </c>
    </row>
    <row r="124" spans="1:7" x14ac:dyDescent="0.25">
      <c r="A124" s="8" t="s">
        <v>52</v>
      </c>
      <c r="B124" s="9">
        <v>0</v>
      </c>
      <c r="C124" s="9">
        <v>10000</v>
      </c>
      <c r="D124" s="10">
        <v>10000</v>
      </c>
      <c r="E124" s="9">
        <v>0</v>
      </c>
      <c r="F124" s="9">
        <v>0</v>
      </c>
      <c r="G124" s="11">
        <f>D124-E124</f>
        <v>10000</v>
      </c>
    </row>
    <row r="125" spans="1:7" x14ac:dyDescent="0.25">
      <c r="A125" s="8" t="s">
        <v>53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1">
        <f t="shared" ref="G125:G132" si="29">D125-E125</f>
        <v>0</v>
      </c>
    </row>
    <row r="126" spans="1:7" x14ac:dyDescent="0.25">
      <c r="A126" s="8" t="s">
        <v>54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1">
        <f t="shared" si="29"/>
        <v>0</v>
      </c>
    </row>
    <row r="127" spans="1:7" x14ac:dyDescent="0.25">
      <c r="A127" s="8" t="s">
        <v>55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1">
        <f t="shared" si="29"/>
        <v>0</v>
      </c>
    </row>
    <row r="128" spans="1:7" x14ac:dyDescent="0.25">
      <c r="A128" s="8" t="s">
        <v>56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1">
        <f t="shared" si="29"/>
        <v>0</v>
      </c>
    </row>
    <row r="129" spans="1:7" x14ac:dyDescent="0.25">
      <c r="A129" s="8" t="s">
        <v>57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1">
        <f t="shared" si="29"/>
        <v>0</v>
      </c>
    </row>
    <row r="130" spans="1:7" x14ac:dyDescent="0.25">
      <c r="A130" s="8" t="s">
        <v>58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1">
        <f t="shared" si="29"/>
        <v>0</v>
      </c>
    </row>
    <row r="131" spans="1:7" x14ac:dyDescent="0.25">
      <c r="A131" s="8" t="s">
        <v>59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1">
        <f t="shared" si="29"/>
        <v>0</v>
      </c>
    </row>
    <row r="132" spans="1:7" x14ac:dyDescent="0.25">
      <c r="A132" s="8" t="s">
        <v>60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1">
        <f t="shared" si="29"/>
        <v>0</v>
      </c>
    </row>
    <row r="133" spans="1:7" x14ac:dyDescent="0.25">
      <c r="A133" s="7" t="s">
        <v>61</v>
      </c>
      <c r="B133" s="6">
        <f t="shared" ref="B133:G133" si="30">SUM(B134:B136)</f>
        <v>0</v>
      </c>
      <c r="C133" s="6">
        <f t="shared" si="30"/>
        <v>0</v>
      </c>
      <c r="D133" s="6">
        <f t="shared" si="30"/>
        <v>0</v>
      </c>
      <c r="E133" s="6">
        <f t="shared" si="30"/>
        <v>0</v>
      </c>
      <c r="F133" s="6">
        <f t="shared" si="30"/>
        <v>0</v>
      </c>
      <c r="G133" s="6">
        <f t="shared" si="30"/>
        <v>0</v>
      </c>
    </row>
    <row r="134" spans="1:7" x14ac:dyDescent="0.25">
      <c r="A134" s="8" t="s">
        <v>62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f>D134-E134</f>
        <v>0</v>
      </c>
    </row>
    <row r="135" spans="1:7" x14ac:dyDescent="0.25">
      <c r="A135" s="8" t="s">
        <v>63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f t="shared" ref="G135:G136" si="31">D135-E135</f>
        <v>0</v>
      </c>
    </row>
    <row r="136" spans="1:7" x14ac:dyDescent="0.25">
      <c r="A136" s="8" t="s">
        <v>64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f t="shared" si="31"/>
        <v>0</v>
      </c>
    </row>
    <row r="137" spans="1:7" x14ac:dyDescent="0.25">
      <c r="A137" s="7" t="s">
        <v>65</v>
      </c>
      <c r="B137" s="6">
        <f t="shared" ref="B137:G137" si="32">SUM(B138:B142,B144:B145)</f>
        <v>8416591</v>
      </c>
      <c r="C137" s="6">
        <f t="shared" si="32"/>
        <v>-8416591</v>
      </c>
      <c r="D137" s="6">
        <f t="shared" si="32"/>
        <v>0</v>
      </c>
      <c r="E137" s="6">
        <f t="shared" si="32"/>
        <v>0</v>
      </c>
      <c r="F137" s="6">
        <f t="shared" si="32"/>
        <v>0</v>
      </c>
      <c r="G137" s="6">
        <f t="shared" si="32"/>
        <v>0</v>
      </c>
    </row>
    <row r="138" spans="1:7" x14ac:dyDescent="0.25">
      <c r="A138" s="8" t="s">
        <v>66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f>D138-E138</f>
        <v>0</v>
      </c>
    </row>
    <row r="139" spans="1:7" x14ac:dyDescent="0.25">
      <c r="A139" s="8" t="s">
        <v>67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f t="shared" ref="G139:G145" si="33">D139-E139</f>
        <v>0</v>
      </c>
    </row>
    <row r="140" spans="1:7" x14ac:dyDescent="0.25">
      <c r="A140" s="8" t="s">
        <v>68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f t="shared" si="33"/>
        <v>0</v>
      </c>
    </row>
    <row r="141" spans="1:7" x14ac:dyDescent="0.25">
      <c r="A141" s="8" t="s">
        <v>69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f t="shared" si="33"/>
        <v>0</v>
      </c>
    </row>
    <row r="142" spans="1:7" x14ac:dyDescent="0.25">
      <c r="A142" s="8" t="s">
        <v>70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f t="shared" si="33"/>
        <v>0</v>
      </c>
    </row>
    <row r="143" spans="1:7" x14ac:dyDescent="0.25">
      <c r="A143" s="8" t="s">
        <v>71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f t="shared" si="33"/>
        <v>0</v>
      </c>
    </row>
    <row r="144" spans="1:7" x14ac:dyDescent="0.25">
      <c r="A144" s="8" t="s">
        <v>72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f t="shared" si="33"/>
        <v>0</v>
      </c>
    </row>
    <row r="145" spans="1:7" x14ac:dyDescent="0.25">
      <c r="A145" s="8" t="s">
        <v>73</v>
      </c>
      <c r="B145" s="9">
        <v>8416591</v>
      </c>
      <c r="C145" s="9">
        <v>-8416591</v>
      </c>
      <c r="D145" s="10">
        <v>0</v>
      </c>
      <c r="E145" s="9">
        <v>0</v>
      </c>
      <c r="F145" s="9">
        <v>0</v>
      </c>
      <c r="G145" s="11">
        <f t="shared" si="33"/>
        <v>0</v>
      </c>
    </row>
    <row r="146" spans="1:7" x14ac:dyDescent="0.25">
      <c r="A146" s="7" t="s">
        <v>74</v>
      </c>
      <c r="B146" s="6">
        <f t="shared" ref="B146:G146" si="34">SUM(B147:B149)</f>
        <v>0</v>
      </c>
      <c r="C146" s="6">
        <f t="shared" si="34"/>
        <v>0</v>
      </c>
      <c r="D146" s="6">
        <f t="shared" si="34"/>
        <v>0</v>
      </c>
      <c r="E146" s="6">
        <f t="shared" si="34"/>
        <v>0</v>
      </c>
      <c r="F146" s="6">
        <f t="shared" si="34"/>
        <v>0</v>
      </c>
      <c r="G146" s="6">
        <f t="shared" si="34"/>
        <v>0</v>
      </c>
    </row>
    <row r="147" spans="1:7" x14ac:dyDescent="0.25">
      <c r="A147" s="8" t="s">
        <v>75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f>D147-E147</f>
        <v>0</v>
      </c>
    </row>
    <row r="148" spans="1:7" x14ac:dyDescent="0.25">
      <c r="A148" s="8" t="s">
        <v>76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f t="shared" ref="G148:G149" si="35">D148-E148</f>
        <v>0</v>
      </c>
    </row>
    <row r="149" spans="1:7" x14ac:dyDescent="0.25">
      <c r="A149" s="8" t="s">
        <v>77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f t="shared" si="35"/>
        <v>0</v>
      </c>
    </row>
    <row r="150" spans="1:7" x14ac:dyDescent="0.25">
      <c r="A150" s="7" t="s">
        <v>78</v>
      </c>
      <c r="B150" s="6">
        <f t="shared" ref="B150:G150" si="36">SUM(B151:B157)</f>
        <v>0</v>
      </c>
      <c r="C150" s="6">
        <f t="shared" si="36"/>
        <v>0</v>
      </c>
      <c r="D150" s="6">
        <f t="shared" si="36"/>
        <v>0</v>
      </c>
      <c r="E150" s="6">
        <f t="shared" si="36"/>
        <v>0</v>
      </c>
      <c r="F150" s="6">
        <f t="shared" si="36"/>
        <v>0</v>
      </c>
      <c r="G150" s="6">
        <f t="shared" si="36"/>
        <v>0</v>
      </c>
    </row>
    <row r="151" spans="1:7" x14ac:dyDescent="0.25">
      <c r="A151" s="8" t="s">
        <v>79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f>D151-E151</f>
        <v>0</v>
      </c>
    </row>
    <row r="152" spans="1:7" x14ac:dyDescent="0.25">
      <c r="A152" s="8" t="s">
        <v>80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f t="shared" ref="G152:G157" si="37">D152-E152</f>
        <v>0</v>
      </c>
    </row>
    <row r="153" spans="1:7" x14ac:dyDescent="0.25">
      <c r="A153" s="8" t="s">
        <v>81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f t="shared" si="37"/>
        <v>0</v>
      </c>
    </row>
    <row r="154" spans="1:7" x14ac:dyDescent="0.25">
      <c r="A154" s="14" t="s">
        <v>82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f t="shared" si="37"/>
        <v>0</v>
      </c>
    </row>
    <row r="155" spans="1:7" x14ac:dyDescent="0.25">
      <c r="A155" s="8" t="s">
        <v>83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f t="shared" si="37"/>
        <v>0</v>
      </c>
    </row>
    <row r="156" spans="1:7" x14ac:dyDescent="0.25">
      <c r="A156" s="8" t="s">
        <v>84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f t="shared" si="37"/>
        <v>0</v>
      </c>
    </row>
    <row r="157" spans="1:7" x14ac:dyDescent="0.25">
      <c r="A157" s="8" t="s">
        <v>85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f t="shared" si="37"/>
        <v>0</v>
      </c>
    </row>
    <row r="158" spans="1:7" x14ac:dyDescent="0.25">
      <c r="A158" s="15"/>
      <c r="B158" s="16"/>
      <c r="C158" s="16"/>
      <c r="D158" s="16"/>
      <c r="E158" s="16"/>
      <c r="F158" s="16"/>
      <c r="G158" s="16"/>
    </row>
    <row r="159" spans="1:7" x14ac:dyDescent="0.25">
      <c r="A159" s="17" t="s">
        <v>87</v>
      </c>
      <c r="B159" s="18">
        <f t="shared" ref="B159:G159" si="38">B9+B84</f>
        <v>88491568.670000002</v>
      </c>
      <c r="C159" s="18">
        <f t="shared" si="38"/>
        <v>30648988.289999999</v>
      </c>
      <c r="D159" s="18">
        <f t="shared" si="38"/>
        <v>119140556.96000001</v>
      </c>
      <c r="E159" s="18">
        <f t="shared" si="38"/>
        <v>75294579.079999998</v>
      </c>
      <c r="F159" s="18">
        <f t="shared" si="38"/>
        <v>75294579.079999998</v>
      </c>
      <c r="G159" s="18">
        <f t="shared" si="38"/>
        <v>43845977.88000001</v>
      </c>
    </row>
    <row r="160" spans="1:7" x14ac:dyDescent="0.25">
      <c r="A160" s="19"/>
      <c r="B160" s="20"/>
      <c r="C160" s="20"/>
      <c r="D160" s="20"/>
      <c r="E160" s="20"/>
      <c r="F160" s="20"/>
      <c r="G160" s="20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IMUG</dc:creator>
  <cp:lastModifiedBy>IMUG</cp:lastModifiedBy>
  <dcterms:created xsi:type="dcterms:W3CDTF">2024-10-25T17:04:00Z</dcterms:created>
  <dcterms:modified xsi:type="dcterms:W3CDTF">2024-10-25T17:11:00Z</dcterms:modified>
</cp:coreProperties>
</file>