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formación presupuestaria\"/>
    </mc:Choice>
  </mc:AlternateContent>
  <bookViews>
    <workbookView xWindow="0" yWindow="0" windowWidth="21600" windowHeight="9975"/>
  </bookViews>
  <sheets>
    <sheet name="COG" sheetId="1" r:id="rId1"/>
  </sheets>
  <externalReferences>
    <externalReference r:id="rId2"/>
    <externalReference r:id="rId3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J50" i="1"/>
  <c r="H50" i="1"/>
  <c r="F50" i="1"/>
  <c r="E50" i="1"/>
  <c r="D50" i="1"/>
  <c r="K45" i="1"/>
  <c r="J45" i="1"/>
  <c r="I45" i="1"/>
  <c r="H45" i="1"/>
  <c r="G45" i="1"/>
  <c r="F45" i="1"/>
  <c r="E45" i="1"/>
  <c r="D45" i="1"/>
  <c r="K43" i="1"/>
  <c r="K46" i="1" s="1"/>
  <c r="J43" i="1"/>
  <c r="J46" i="1" s="1"/>
  <c r="I43" i="1"/>
  <c r="I46" i="1" s="1"/>
  <c r="H43" i="1"/>
  <c r="H46" i="1" s="1"/>
  <c r="G43" i="1"/>
  <c r="G46" i="1" s="1"/>
  <c r="F43" i="1"/>
  <c r="F46" i="1" s="1"/>
  <c r="E43" i="1"/>
  <c r="E46" i="1" s="1"/>
  <c r="D43" i="1"/>
  <c r="D46" i="1" s="1"/>
  <c r="K38" i="1"/>
  <c r="J38" i="1"/>
  <c r="I38" i="1"/>
  <c r="H38" i="1"/>
  <c r="G38" i="1"/>
  <c r="F38" i="1"/>
  <c r="E38" i="1"/>
  <c r="D38" i="1"/>
  <c r="K34" i="1"/>
  <c r="J34" i="1"/>
  <c r="I34" i="1"/>
  <c r="H34" i="1"/>
  <c r="G34" i="1"/>
  <c r="F34" i="1"/>
  <c r="E34" i="1"/>
  <c r="D34" i="1"/>
  <c r="K24" i="1"/>
  <c r="J24" i="1"/>
  <c r="I24" i="1"/>
  <c r="H24" i="1"/>
  <c r="G24" i="1"/>
  <c r="F24" i="1"/>
  <c r="E24" i="1"/>
  <c r="D24" i="1"/>
  <c r="K15" i="1"/>
  <c r="J15" i="1"/>
  <c r="I15" i="1"/>
  <c r="H15" i="1"/>
  <c r="G15" i="1"/>
  <c r="F15" i="1"/>
  <c r="E15" i="1"/>
  <c r="D15" i="1"/>
</calcChain>
</file>

<file path=xl/comments1.xml><?xml version="1.0" encoding="utf-8"?>
<comments xmlns="http://schemas.openxmlformats.org/spreadsheetml/2006/main">
  <authors>
    <author>DGCG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<sst xmlns="http://schemas.openxmlformats.org/spreadsheetml/2006/main" count="60" uniqueCount="60">
  <si>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</si>
  <si>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</si>
  <si>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</si>
  <si>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</si>
  <si>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Comisión de Deporte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</si>
  <si>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</si>
  <si>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</si>
  <si>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</si>
  <si>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</si>
  <si>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</si>
  <si>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</si>
  <si>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</si>
  <si>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</si>
  <si>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</si>
  <si>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</si>
  <si>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</si>
  <si>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</si>
  <si>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</si>
  <si>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</si>
  <si>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</si>
  <si>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</si>
  <si>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</si>
  <si>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</si>
  <si>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SERVICIOS PERSONALES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</si>
  <si>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</si>
  <si>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</si>
  <si>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</si>
  <si>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</si>
  <si>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</si>
  <si>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</si>
  <si>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</si>
  <si>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</si>
  <si>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MATERIALES Y SUMINISTROS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</si>
  <si>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</si>
  <si>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</si>
  <si>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</si>
  <si>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</si>
  <si>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</si>
  <si>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</si>
  <si>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</si>
  <si>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</si>
  <si>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</si>
  <si>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</si>
  <si>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 AL RESTO DEL SECTOR PÚBLICO</t>
  </si>
  <si>
    <t>AYUDAS SOCIALES</t>
  </si>
  <si>
    <t>PENSIONES Y JUBILACIONES</t>
  </si>
  <si>
    <t>TRANSFERENCIAS, ASIGNACIONES, SUBSIDIOS Y OTRAS AY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</si>
  <si>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</si>
  <si>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</si>
  <si>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</si>
  <si>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</si>
  <si>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BIENES MUEBLES, INMUEBLES E INTANGIBLES</t>
  </si>
  <si>
    <t>OBRA PÚBLICA EN BIENES PROPIOS</t>
  </si>
  <si>
    <t>INVERSIÓN PÚBLICA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</si>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</sst>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3" fontId="3" fillId="2" borderId="4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0" xfId="0" applyFont="1" applyFill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3" fontId="7" fillId="2" borderId="4" xfId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43" fontId="7" fillId="2" borderId="2" xfId="1" applyFont="1" applyFill="1" applyBorder="1" applyAlignment="1">
      <alignment vertical="center" wrapText="1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tados%20Fros%20y%20Pptales%20DIC%202016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6"/>
  <sheetViews>
    <sheetView showGridLines="0" tabSelected="1" zoomScale="80" zoomScaleNormal="80" workbookViewId="0">
      <selection activeCell="G41" sqref="G41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11" width="15.7109375" style="3" customWidth="1"/>
    <col min="12" max="12" width="3.7109375" style="1" customWidth="1"/>
    <col min="13" max="16384" width="11.42578125" style="3"/>
  </cols>
  <sheetData>
    <row r="1" spans="1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18" customHeight="1" x14ac:dyDescent="0.2">
      <c r="C4" s="4" t="s">
        <v>3</v>
      </c>
      <c r="D4" s="5" t="s">
        <v>4</v>
      </c>
      <c r="E4" s="5"/>
      <c r="F4" s="5"/>
      <c r="G4" s="5"/>
      <c r="H4" s="6"/>
      <c r="I4" s="6"/>
      <c r="J4" s="6"/>
    </row>
    <row r="5" spans="1:12" s="1" customFormat="1" ht="6.75" customHeight="1" x14ac:dyDescent="0.2"/>
    <row r="6" spans="1:12" x14ac:dyDescent="0.2">
      <c r="B6" s="7" t="s">
        <v>5</v>
      </c>
      <c r="C6" s="7"/>
      <c r="D6" s="8" t="s">
        <v>6</v>
      </c>
      <c r="E6" s="8"/>
      <c r="F6" s="8"/>
      <c r="G6" s="8"/>
      <c r="H6" s="8"/>
      <c r="I6" s="8"/>
      <c r="J6" s="8"/>
      <c r="K6" s="8" t="s">
        <v>7</v>
      </c>
    </row>
    <row r="7" spans="1:12" ht="25.5" x14ac:dyDescent="0.2">
      <c r="B7" s="7"/>
      <c r="C7" s="7"/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8"/>
    </row>
    <row r="8" spans="1:12" ht="11.25" customHeight="1" x14ac:dyDescent="0.2">
      <c r="B8" s="7"/>
      <c r="C8" s="7"/>
      <c r="D8" s="9">
        <v>1</v>
      </c>
      <c r="E8" s="9">
        <v>2</v>
      </c>
      <c r="F8" s="9" t="s">
        <v>15</v>
      </c>
      <c r="G8" s="9">
        <v>4</v>
      </c>
      <c r="H8" s="9">
        <v>5</v>
      </c>
      <c r="I8" s="9">
        <v>6</v>
      </c>
      <c r="J8" s="9">
        <v>7</v>
      </c>
      <c r="K8" s="9" t="s">
        <v>16</v>
      </c>
    </row>
    <row r="9" spans="1:12" ht="12.75" customHeight="1" x14ac:dyDescent="0.25">
      <c r="B9" s="10"/>
      <c r="C9" t="s">
        <v>17</v>
      </c>
      <c r="D9" s="11">
        <v>11927988</v>
      </c>
      <c r="E9" s="11">
        <v>54476.44</v>
      </c>
      <c r="F9" s="11">
        <v>11982464.439999999</v>
      </c>
      <c r="G9" s="11">
        <v>5884986.5899999999</v>
      </c>
      <c r="H9" s="11">
        <v>5788415.8700000001</v>
      </c>
      <c r="I9" s="11">
        <v>5788415.8700000001</v>
      </c>
      <c r="J9" s="11">
        <v>5788415.8700000001</v>
      </c>
      <c r="K9" s="11">
        <v>6194048.5700000003</v>
      </c>
    </row>
    <row r="10" spans="1:12" ht="15" x14ac:dyDescent="0.25">
      <c r="B10" s="12"/>
      <c r="C10" t="s">
        <v>18</v>
      </c>
      <c r="D10" s="11">
        <v>15610145.82</v>
      </c>
      <c r="E10" s="11">
        <v>18202300.079999998</v>
      </c>
      <c r="F10" s="11">
        <v>33812445.899999999</v>
      </c>
      <c r="G10" s="11">
        <v>15636189.359999999</v>
      </c>
      <c r="H10" s="11">
        <v>15636187.550000001</v>
      </c>
      <c r="I10" s="11">
        <v>15636187.550000001</v>
      </c>
      <c r="J10" s="11">
        <v>15636187.550000001</v>
      </c>
      <c r="K10" s="11">
        <v>18176258.350000001</v>
      </c>
    </row>
    <row r="11" spans="1:12" ht="12.75" customHeight="1" x14ac:dyDescent="0.25">
      <c r="B11" s="13"/>
      <c r="C11" t="s">
        <v>19</v>
      </c>
      <c r="D11" s="11">
        <v>14721550</v>
      </c>
      <c r="E11" s="11">
        <v>224111.15</v>
      </c>
      <c r="F11" s="11">
        <v>14945661.15</v>
      </c>
      <c r="G11" s="11">
        <v>5219506.22</v>
      </c>
      <c r="H11" s="11">
        <v>5109993.38</v>
      </c>
      <c r="I11" s="11">
        <v>5109993.38</v>
      </c>
      <c r="J11" s="11">
        <v>5109993.38</v>
      </c>
      <c r="K11" s="11">
        <v>9835667.7699999996</v>
      </c>
    </row>
    <row r="12" spans="1:12" ht="15" x14ac:dyDescent="0.25">
      <c r="B12" s="12"/>
      <c r="C12" t="s">
        <v>20</v>
      </c>
      <c r="D12" s="11">
        <v>3904394</v>
      </c>
      <c r="E12" s="11">
        <v>151569.28</v>
      </c>
      <c r="F12" s="11">
        <v>4055963.28</v>
      </c>
      <c r="G12" s="11">
        <v>1943657.74</v>
      </c>
      <c r="H12" s="11">
        <v>1909262.19</v>
      </c>
      <c r="I12" s="11">
        <v>1909262.19</v>
      </c>
      <c r="J12" s="11">
        <v>1909262.19</v>
      </c>
      <c r="K12" s="11">
        <v>2146701.09</v>
      </c>
    </row>
    <row r="13" spans="1:12" ht="15" x14ac:dyDescent="0.25">
      <c r="B13" s="12"/>
      <c r="C13" t="s">
        <v>21</v>
      </c>
      <c r="D13" s="11">
        <v>11922179.439999999</v>
      </c>
      <c r="E13" s="11">
        <v>830802.09</v>
      </c>
      <c r="F13" s="11">
        <v>12752981.529999999</v>
      </c>
      <c r="G13" s="11">
        <v>6213153.8600000003</v>
      </c>
      <c r="H13" s="11">
        <v>6125602.3600000003</v>
      </c>
      <c r="I13" s="11">
        <v>6125602.3600000003</v>
      </c>
      <c r="J13" s="11">
        <v>6125602.3600000003</v>
      </c>
      <c r="K13" s="11">
        <v>6627379.1699999999</v>
      </c>
    </row>
    <row r="14" spans="1:12" ht="15" x14ac:dyDescent="0.25">
      <c r="B14" s="12"/>
      <c r="C14" t="s">
        <v>22</v>
      </c>
      <c r="D14" s="11">
        <v>221678</v>
      </c>
      <c r="E14" s="11">
        <v>2994.75</v>
      </c>
      <c r="F14" s="11">
        <v>224672.75</v>
      </c>
      <c r="G14" s="11">
        <v>49517.95</v>
      </c>
      <c r="H14" s="11">
        <v>49048.2</v>
      </c>
      <c r="I14" s="11">
        <v>49048.2</v>
      </c>
      <c r="J14" s="11">
        <v>49048.2</v>
      </c>
      <c r="K14" s="11">
        <v>175624.55</v>
      </c>
    </row>
    <row r="15" spans="1:12" s="18" customFormat="1" ht="12.75" customHeight="1" x14ac:dyDescent="0.25">
      <c r="A15" s="14"/>
      <c r="B15" s="15" t="s">
        <v>23</v>
      </c>
      <c r="C15" s="16"/>
      <c r="D15" s="17">
        <f>SUM(D9:D14)</f>
        <v>58307935.259999998</v>
      </c>
      <c r="E15" s="17">
        <f t="shared" ref="E15:K15" si="0">SUM(E9:E14)</f>
        <v>19466253.789999999</v>
      </c>
      <c r="F15" s="17">
        <f t="shared" si="0"/>
        <v>77774189.049999997</v>
      </c>
      <c r="G15" s="17">
        <f t="shared" si="0"/>
        <v>34947011.719999999</v>
      </c>
      <c r="H15" s="17">
        <f t="shared" si="0"/>
        <v>34618509.550000004</v>
      </c>
      <c r="I15" s="17">
        <f t="shared" si="0"/>
        <v>34618509.550000004</v>
      </c>
      <c r="J15" s="17">
        <f t="shared" si="0"/>
        <v>34618509.550000004</v>
      </c>
      <c r="K15" s="17">
        <f t="shared" si="0"/>
        <v>43155679.5</v>
      </c>
      <c r="L15" s="14"/>
    </row>
    <row r="16" spans="1:12" ht="15" x14ac:dyDescent="0.25">
      <c r="B16" s="12"/>
      <c r="C16" t="s">
        <v>24</v>
      </c>
      <c r="D16" s="11">
        <v>2414340</v>
      </c>
      <c r="E16" s="11">
        <v>44800</v>
      </c>
      <c r="F16" s="11">
        <v>2459140</v>
      </c>
      <c r="G16" s="11">
        <v>845539.78</v>
      </c>
      <c r="H16" s="11">
        <v>455783.03</v>
      </c>
      <c r="I16" s="11">
        <v>455783.03</v>
      </c>
      <c r="J16" s="11">
        <v>455783.03</v>
      </c>
      <c r="K16" s="11">
        <v>2003356.97</v>
      </c>
    </row>
    <row r="17" spans="1:12" ht="15" x14ac:dyDescent="0.25">
      <c r="B17" s="12"/>
      <c r="C17" t="s">
        <v>25</v>
      </c>
      <c r="D17" s="11">
        <v>259618.21</v>
      </c>
      <c r="E17" s="11">
        <v>-20824</v>
      </c>
      <c r="F17" s="11">
        <v>238794.21</v>
      </c>
      <c r="G17" s="11">
        <v>23147.03</v>
      </c>
      <c r="H17" s="11">
        <v>16484.349999999999</v>
      </c>
      <c r="I17" s="11">
        <v>16484.349999999999</v>
      </c>
      <c r="J17" s="11">
        <v>16484.349999999999</v>
      </c>
      <c r="K17" s="11">
        <v>222309.86</v>
      </c>
    </row>
    <row r="18" spans="1:12" ht="15" x14ac:dyDescent="0.25">
      <c r="B18" s="12"/>
      <c r="C18" t="s">
        <v>26</v>
      </c>
      <c r="D18" s="11">
        <v>363000</v>
      </c>
      <c r="E18" s="11">
        <v>-12516.11</v>
      </c>
      <c r="F18" s="11">
        <v>350483.89</v>
      </c>
      <c r="G18" s="11">
        <v>245227.04</v>
      </c>
      <c r="H18" s="11">
        <v>245227.04</v>
      </c>
      <c r="I18" s="11">
        <v>245227.04</v>
      </c>
      <c r="J18" s="11">
        <v>245227.04</v>
      </c>
      <c r="K18" s="11">
        <v>105256.85</v>
      </c>
    </row>
    <row r="19" spans="1:12" ht="15" x14ac:dyDescent="0.25">
      <c r="B19" s="12"/>
      <c r="C19" t="s">
        <v>27</v>
      </c>
      <c r="D19" s="11">
        <v>469500</v>
      </c>
      <c r="E19" s="11">
        <v>410582.41</v>
      </c>
      <c r="F19" s="11">
        <v>880082.41</v>
      </c>
      <c r="G19" s="11">
        <v>544507.12</v>
      </c>
      <c r="H19" s="11">
        <v>539903.5</v>
      </c>
      <c r="I19" s="11">
        <v>539903.5</v>
      </c>
      <c r="J19" s="11">
        <v>539903.5</v>
      </c>
      <c r="K19" s="11">
        <v>340178.91</v>
      </c>
    </row>
    <row r="20" spans="1:12" ht="15" x14ac:dyDescent="0.25">
      <c r="B20" s="12"/>
      <c r="C20" t="s">
        <v>28</v>
      </c>
      <c r="D20" s="11">
        <v>828666.23</v>
      </c>
      <c r="E20" s="11">
        <v>-127692</v>
      </c>
      <c r="F20" s="11">
        <v>700974.23</v>
      </c>
      <c r="G20" s="11">
        <v>326014.71999999997</v>
      </c>
      <c r="H20" s="11">
        <v>293003.96000000002</v>
      </c>
      <c r="I20" s="11">
        <v>293003.96000000002</v>
      </c>
      <c r="J20" s="11">
        <v>293003.96000000002</v>
      </c>
      <c r="K20" s="11">
        <v>407970.27</v>
      </c>
    </row>
    <row r="21" spans="1:12" ht="15" x14ac:dyDescent="0.25">
      <c r="B21" s="12"/>
      <c r="C21" t="s">
        <v>29</v>
      </c>
      <c r="D21" s="11">
        <v>4336000</v>
      </c>
      <c r="E21" s="11">
        <v>-320000</v>
      </c>
      <c r="F21" s="11">
        <v>4016000</v>
      </c>
      <c r="G21" s="11">
        <v>1747096.25</v>
      </c>
      <c r="H21" s="11">
        <v>1745559.55</v>
      </c>
      <c r="I21" s="11">
        <v>1745559.55</v>
      </c>
      <c r="J21" s="11">
        <v>1745559.55</v>
      </c>
      <c r="K21" s="11">
        <v>2270440.4500000002</v>
      </c>
    </row>
    <row r="22" spans="1:12" ht="15" x14ac:dyDescent="0.25">
      <c r="B22" s="12"/>
      <c r="C22" t="s">
        <v>30</v>
      </c>
      <c r="D22" s="11">
        <v>15114602.859999999</v>
      </c>
      <c r="E22" s="11">
        <v>1523941.01</v>
      </c>
      <c r="F22" s="11">
        <v>16638543.869999999</v>
      </c>
      <c r="G22" s="11">
        <v>9072343.6899999995</v>
      </c>
      <c r="H22" s="11">
        <v>6386719.1900000004</v>
      </c>
      <c r="I22" s="11">
        <v>6386719.1900000004</v>
      </c>
      <c r="J22" s="11">
        <v>6386719.1900000004</v>
      </c>
      <c r="K22" s="11">
        <v>10251824.68</v>
      </c>
    </row>
    <row r="23" spans="1:12" ht="15" x14ac:dyDescent="0.25">
      <c r="B23" s="12"/>
      <c r="C23" t="s">
        <v>31</v>
      </c>
      <c r="D23" s="11">
        <v>310100</v>
      </c>
      <c r="E23" s="11">
        <v>41920</v>
      </c>
      <c r="F23" s="11">
        <v>352020</v>
      </c>
      <c r="G23" s="11">
        <v>139294.1</v>
      </c>
      <c r="H23" s="11">
        <v>139286.1</v>
      </c>
      <c r="I23" s="11">
        <v>139286.1</v>
      </c>
      <c r="J23" s="11">
        <v>139286.1</v>
      </c>
      <c r="K23" s="11">
        <v>212733.9</v>
      </c>
    </row>
    <row r="24" spans="1:12" s="18" customFormat="1" ht="15" x14ac:dyDescent="0.25">
      <c r="A24" s="14"/>
      <c r="B24" s="15" t="s">
        <v>32</v>
      </c>
      <c r="C24" s="16"/>
      <c r="D24" s="17">
        <f>SUM(D16:D23)</f>
        <v>24095827.299999997</v>
      </c>
      <c r="E24" s="17">
        <f t="shared" ref="E24:K24" si="1">SUM(E16:E23)</f>
        <v>1540211.31</v>
      </c>
      <c r="F24" s="17">
        <f t="shared" si="1"/>
        <v>25636038.609999999</v>
      </c>
      <c r="G24" s="17">
        <f t="shared" si="1"/>
        <v>12943169.729999999</v>
      </c>
      <c r="H24" s="17">
        <f t="shared" si="1"/>
        <v>9821966.7200000007</v>
      </c>
      <c r="I24" s="17">
        <f t="shared" si="1"/>
        <v>9821966.7200000007</v>
      </c>
      <c r="J24" s="17">
        <f t="shared" si="1"/>
        <v>9821966.7200000007</v>
      </c>
      <c r="K24" s="17">
        <f t="shared" si="1"/>
        <v>15814071.890000001</v>
      </c>
      <c r="L24" s="14"/>
    </row>
    <row r="25" spans="1:12" ht="15" x14ac:dyDescent="0.25">
      <c r="B25" s="12"/>
      <c r="C25" t="s">
        <v>33</v>
      </c>
      <c r="D25" s="11">
        <v>12375287.51</v>
      </c>
      <c r="E25" s="11">
        <v>-4869131.93</v>
      </c>
      <c r="F25" s="11">
        <v>7506155.5800000001</v>
      </c>
      <c r="G25" s="11">
        <v>5367005.91</v>
      </c>
      <c r="H25" s="11">
        <v>5367003.22</v>
      </c>
      <c r="I25" s="11">
        <v>5367003.22</v>
      </c>
      <c r="J25" s="11">
        <v>5367003.22</v>
      </c>
      <c r="K25" s="11">
        <v>2139152.36</v>
      </c>
    </row>
    <row r="26" spans="1:12" ht="15" x14ac:dyDescent="0.25">
      <c r="B26" s="12"/>
      <c r="C26" t="s">
        <v>34</v>
      </c>
      <c r="D26" s="11">
        <v>7522616.5599999996</v>
      </c>
      <c r="E26" s="11">
        <v>-411552</v>
      </c>
      <c r="F26" s="11">
        <v>7111064.5599999996</v>
      </c>
      <c r="G26" s="11">
        <v>3589691.93</v>
      </c>
      <c r="H26" s="11">
        <v>3541005.16</v>
      </c>
      <c r="I26" s="11">
        <v>3541005.16</v>
      </c>
      <c r="J26" s="11">
        <v>3541005.16</v>
      </c>
      <c r="K26" s="11">
        <v>3570059.4</v>
      </c>
    </row>
    <row r="27" spans="1:12" ht="15" x14ac:dyDescent="0.25">
      <c r="B27" s="12"/>
      <c r="C27" t="s">
        <v>35</v>
      </c>
      <c r="D27" s="11">
        <v>6505830.25</v>
      </c>
      <c r="E27" s="11">
        <v>-940000</v>
      </c>
      <c r="F27" s="11">
        <v>5565830.25</v>
      </c>
      <c r="G27" s="11">
        <v>1141697.52</v>
      </c>
      <c r="H27" s="11">
        <v>1141697.52</v>
      </c>
      <c r="I27" s="11">
        <v>1141697.52</v>
      </c>
      <c r="J27" s="11">
        <v>1141697.52</v>
      </c>
      <c r="K27" s="11">
        <v>4424132.7300000004</v>
      </c>
    </row>
    <row r="28" spans="1:12" ht="15" x14ac:dyDescent="0.25">
      <c r="B28" s="12"/>
      <c r="C28" t="s">
        <v>36</v>
      </c>
      <c r="D28" s="11">
        <v>493900</v>
      </c>
      <c r="E28" s="11">
        <v>408707</v>
      </c>
      <c r="F28" s="11">
        <v>902607</v>
      </c>
      <c r="G28" s="11">
        <v>505126.82</v>
      </c>
      <c r="H28" s="11">
        <v>192097.78</v>
      </c>
      <c r="I28" s="11">
        <v>192097.78</v>
      </c>
      <c r="J28" s="11">
        <v>192097.78</v>
      </c>
      <c r="K28" s="11">
        <v>710509.22</v>
      </c>
    </row>
    <row r="29" spans="1:12" ht="15" x14ac:dyDescent="0.25">
      <c r="B29" s="12"/>
      <c r="C29" t="s">
        <v>37</v>
      </c>
      <c r="D29" s="11">
        <v>17015854</v>
      </c>
      <c r="E29" s="11">
        <v>182879.35999999999</v>
      </c>
      <c r="F29" s="11">
        <v>17198733.359999999</v>
      </c>
      <c r="G29" s="11">
        <v>7893258.8799999999</v>
      </c>
      <c r="H29" s="11">
        <v>6906730.6100000003</v>
      </c>
      <c r="I29" s="11">
        <v>6906730.6100000003</v>
      </c>
      <c r="J29" s="11">
        <v>6906730.6100000003</v>
      </c>
      <c r="K29" s="11">
        <v>10292002.75</v>
      </c>
    </row>
    <row r="30" spans="1:12" ht="15" x14ac:dyDescent="0.25">
      <c r="B30" s="12"/>
      <c r="C30" t="s">
        <v>38</v>
      </c>
      <c r="D30" s="11">
        <v>6531000</v>
      </c>
      <c r="E30" s="11">
        <v>4723120</v>
      </c>
      <c r="F30" s="11">
        <v>11254120</v>
      </c>
      <c r="G30" s="11">
        <v>6277927.3099999996</v>
      </c>
      <c r="H30" s="11">
        <v>6105087.3099999996</v>
      </c>
      <c r="I30" s="11">
        <v>6105087.3099999996</v>
      </c>
      <c r="J30" s="11">
        <v>6105087.3099999996</v>
      </c>
      <c r="K30" s="11">
        <v>5149032.6900000004</v>
      </c>
    </row>
    <row r="31" spans="1:12" ht="15" x14ac:dyDescent="0.25">
      <c r="B31" s="12"/>
      <c r="C31" t="s">
        <v>39</v>
      </c>
      <c r="D31" s="11">
        <v>3522503.56</v>
      </c>
      <c r="E31" s="11">
        <v>-597989.41</v>
      </c>
      <c r="F31" s="11">
        <v>2924514.15</v>
      </c>
      <c r="G31" s="11">
        <v>1308111.98</v>
      </c>
      <c r="H31" s="11">
        <v>851129.32</v>
      </c>
      <c r="I31" s="11">
        <v>851129.32</v>
      </c>
      <c r="J31" s="11">
        <v>851129.32</v>
      </c>
      <c r="K31" s="11">
        <v>2073384.83</v>
      </c>
    </row>
    <row r="32" spans="1:12" ht="15" x14ac:dyDescent="0.25">
      <c r="B32" s="12"/>
      <c r="C32" t="s">
        <v>40</v>
      </c>
      <c r="D32" s="11">
        <v>8854800</v>
      </c>
      <c r="E32" s="11">
        <v>1143561.8</v>
      </c>
      <c r="F32" s="11">
        <v>9998361.8000000007</v>
      </c>
      <c r="G32" s="11">
        <v>4771240.28</v>
      </c>
      <c r="H32" s="11">
        <v>4529557.51</v>
      </c>
      <c r="I32" s="11">
        <v>4529557.51</v>
      </c>
      <c r="J32" s="11">
        <v>4529557.51</v>
      </c>
      <c r="K32" s="11">
        <v>5468804.29</v>
      </c>
    </row>
    <row r="33" spans="1:12" ht="15" x14ac:dyDescent="0.25">
      <c r="B33" s="12"/>
      <c r="C33" t="s">
        <v>41</v>
      </c>
      <c r="D33" s="11">
        <v>1548396.04</v>
      </c>
      <c r="E33" s="11">
        <v>600446.54</v>
      </c>
      <c r="F33" s="11">
        <v>2148842.58</v>
      </c>
      <c r="G33" s="11">
        <v>752580.63</v>
      </c>
      <c r="H33" s="11">
        <v>746642.01</v>
      </c>
      <c r="I33" s="11">
        <v>746642.01</v>
      </c>
      <c r="J33" s="11">
        <v>746642.01</v>
      </c>
      <c r="K33" s="11">
        <v>1402200.57</v>
      </c>
    </row>
    <row r="34" spans="1:12" s="18" customFormat="1" ht="15" x14ac:dyDescent="0.25">
      <c r="A34" s="14"/>
      <c r="B34" s="15" t="s">
        <v>42</v>
      </c>
      <c r="C34" s="16"/>
      <c r="D34" s="17">
        <f>SUM(D25:D33)</f>
        <v>64370187.920000002</v>
      </c>
      <c r="E34" s="17">
        <f t="shared" ref="E34:K34" si="2">SUM(E25:E33)</f>
        <v>240041.36000000057</v>
      </c>
      <c r="F34" s="17">
        <f t="shared" si="2"/>
        <v>64610229.280000001</v>
      </c>
      <c r="G34" s="17">
        <f t="shared" si="2"/>
        <v>31606641.259999998</v>
      </c>
      <c r="H34" s="17">
        <f t="shared" si="2"/>
        <v>29380950.440000001</v>
      </c>
      <c r="I34" s="17">
        <f t="shared" si="2"/>
        <v>29380950.440000001</v>
      </c>
      <c r="J34" s="17">
        <f t="shared" si="2"/>
        <v>29380950.440000001</v>
      </c>
      <c r="K34" s="17">
        <f t="shared" si="2"/>
        <v>35229278.840000004</v>
      </c>
      <c r="L34" s="14"/>
    </row>
    <row r="35" spans="1:12" ht="15" x14ac:dyDescent="0.25">
      <c r="B35" s="12"/>
      <c r="C35" t="s">
        <v>43</v>
      </c>
      <c r="D35" s="11">
        <v>48076902.439999998</v>
      </c>
      <c r="E35" s="11">
        <v>65633160.479999997</v>
      </c>
      <c r="F35" s="11">
        <v>113710062.92</v>
      </c>
      <c r="G35" s="11">
        <v>33047859.199999999</v>
      </c>
      <c r="H35" s="11">
        <v>32920859.77</v>
      </c>
      <c r="I35" s="11">
        <v>32920859.77</v>
      </c>
      <c r="J35" s="11">
        <v>32920859.77</v>
      </c>
      <c r="K35" s="11">
        <v>80789203.150000006</v>
      </c>
    </row>
    <row r="36" spans="1:12" ht="15" x14ac:dyDescent="0.25">
      <c r="B36" s="12"/>
      <c r="C36" t="s">
        <v>44</v>
      </c>
      <c r="D36" s="11">
        <v>54346629.399999999</v>
      </c>
      <c r="E36" s="11">
        <v>7955076</v>
      </c>
      <c r="F36" s="11">
        <v>62301705.399999999</v>
      </c>
      <c r="G36" s="11">
        <v>26652390.27</v>
      </c>
      <c r="H36" s="11">
        <v>23843353.780000001</v>
      </c>
      <c r="I36" s="11">
        <v>23843353.780000001</v>
      </c>
      <c r="J36" s="11">
        <v>23843353.780000001</v>
      </c>
      <c r="K36" s="11">
        <v>38458351.619999997</v>
      </c>
    </row>
    <row r="37" spans="1:12" ht="15" x14ac:dyDescent="0.25">
      <c r="B37" s="12"/>
      <c r="C37" t="s">
        <v>45</v>
      </c>
      <c r="D37" s="11">
        <v>15300</v>
      </c>
      <c r="E37" s="11">
        <v>0</v>
      </c>
      <c r="F37" s="11">
        <v>15300</v>
      </c>
      <c r="G37" s="11">
        <v>6001.92</v>
      </c>
      <c r="H37" s="11">
        <v>6001.92</v>
      </c>
      <c r="I37" s="11">
        <v>6001.92</v>
      </c>
      <c r="J37" s="11">
        <v>6001.92</v>
      </c>
      <c r="K37" s="11">
        <v>9298.08</v>
      </c>
    </row>
    <row r="38" spans="1:12" s="18" customFormat="1" ht="15" x14ac:dyDescent="0.25">
      <c r="A38" s="14"/>
      <c r="B38" s="15" t="s">
        <v>46</v>
      </c>
      <c r="C38" s="16"/>
      <c r="D38" s="17">
        <f>SUM(D35:D37)</f>
        <v>102438831.84</v>
      </c>
      <c r="E38" s="17">
        <f t="shared" ref="E38:K38" si="3">SUM(E35:E37)</f>
        <v>73588236.479999989</v>
      </c>
      <c r="F38" s="17">
        <f t="shared" si="3"/>
        <v>176027068.31999999</v>
      </c>
      <c r="G38" s="17">
        <f t="shared" si="3"/>
        <v>59706251.390000001</v>
      </c>
      <c r="H38" s="17">
        <f t="shared" si="3"/>
        <v>56770215.469999999</v>
      </c>
      <c r="I38" s="17">
        <f t="shared" si="3"/>
        <v>56770215.469999999</v>
      </c>
      <c r="J38" s="17">
        <f t="shared" si="3"/>
        <v>56770215.469999999</v>
      </c>
      <c r="K38" s="17">
        <f t="shared" si="3"/>
        <v>119256852.85000001</v>
      </c>
      <c r="L38" s="14"/>
    </row>
    <row r="39" spans="1:12" ht="15" x14ac:dyDescent="0.25">
      <c r="B39" s="12"/>
      <c r="C39" t="s">
        <v>47</v>
      </c>
      <c r="D39" s="11">
        <v>1102500</v>
      </c>
      <c r="E39" s="11">
        <v>1104000</v>
      </c>
      <c r="F39" s="11">
        <v>2206500</v>
      </c>
      <c r="G39" s="11">
        <v>1109496.68</v>
      </c>
      <c r="H39" s="11">
        <v>210702.4</v>
      </c>
      <c r="I39" s="11">
        <v>210702.4</v>
      </c>
      <c r="J39" s="11">
        <v>210702.4</v>
      </c>
      <c r="K39" s="11">
        <v>1995797.6</v>
      </c>
    </row>
    <row r="40" spans="1:12" ht="15" x14ac:dyDescent="0.25">
      <c r="B40" s="12"/>
      <c r="C40" t="s">
        <v>48</v>
      </c>
      <c r="D40" s="11">
        <v>697800</v>
      </c>
      <c r="E40" s="11">
        <v>124000</v>
      </c>
      <c r="F40" s="11">
        <v>821800</v>
      </c>
      <c r="G40" s="11">
        <v>739166.86</v>
      </c>
      <c r="H40" s="11">
        <v>79987.899999999994</v>
      </c>
      <c r="I40" s="11">
        <v>79987.899999999994</v>
      </c>
      <c r="J40" s="11">
        <v>79987.899999999994</v>
      </c>
      <c r="K40" s="11">
        <v>741812.1</v>
      </c>
    </row>
    <row r="41" spans="1:12" ht="15" x14ac:dyDescent="0.25">
      <c r="B41" s="12"/>
      <c r="C41" t="s">
        <v>49</v>
      </c>
      <c r="D41" s="11">
        <v>400000</v>
      </c>
      <c r="E41" s="11">
        <v>0</v>
      </c>
      <c r="F41" s="11">
        <v>400000</v>
      </c>
      <c r="G41" s="11">
        <v>0</v>
      </c>
      <c r="H41" s="11">
        <v>0</v>
      </c>
      <c r="I41" s="11">
        <v>0</v>
      </c>
      <c r="J41" s="11">
        <v>0</v>
      </c>
      <c r="K41" s="11">
        <v>400000</v>
      </c>
    </row>
    <row r="42" spans="1:12" ht="15" x14ac:dyDescent="0.25">
      <c r="B42" s="12"/>
      <c r="C42" t="s">
        <v>50</v>
      </c>
      <c r="D42" s="11">
        <v>315000</v>
      </c>
      <c r="E42" s="11">
        <v>0</v>
      </c>
      <c r="F42" s="11">
        <v>315000</v>
      </c>
      <c r="G42" s="11">
        <v>223591.53</v>
      </c>
      <c r="H42" s="11">
        <v>153591.53</v>
      </c>
      <c r="I42" s="11">
        <v>153591.53</v>
      </c>
      <c r="J42" s="11">
        <v>153591.53</v>
      </c>
      <c r="K42" s="11">
        <v>161408.47</v>
      </c>
    </row>
    <row r="43" spans="1:12" s="18" customFormat="1" ht="15" x14ac:dyDescent="0.25">
      <c r="A43" s="14"/>
      <c r="B43" s="15" t="s">
        <v>51</v>
      </c>
      <c r="C43" s="16"/>
      <c r="D43" s="17">
        <f t="shared" ref="D43:K43" si="4">SUM(D39:D42)</f>
        <v>2515300</v>
      </c>
      <c r="E43" s="17">
        <f t="shared" si="4"/>
        <v>1228000</v>
      </c>
      <c r="F43" s="17">
        <f t="shared" si="4"/>
        <v>3743300</v>
      </c>
      <c r="G43" s="17">
        <f t="shared" si="4"/>
        <v>2072255.07</v>
      </c>
      <c r="H43" s="17">
        <f t="shared" si="4"/>
        <v>444281.82999999996</v>
      </c>
      <c r="I43" s="17">
        <f t="shared" si="4"/>
        <v>444281.82999999996</v>
      </c>
      <c r="J43" s="17">
        <f t="shared" si="4"/>
        <v>444281.82999999996</v>
      </c>
      <c r="K43" s="17">
        <f t="shared" si="4"/>
        <v>3299018.1700000004</v>
      </c>
      <c r="L43" s="14"/>
    </row>
    <row r="44" spans="1:12" ht="15" x14ac:dyDescent="0.25">
      <c r="B44" s="12"/>
      <c r="C44" t="s">
        <v>52</v>
      </c>
      <c r="D44" s="11">
        <v>3000000</v>
      </c>
      <c r="E44" s="11">
        <v>141117993.36000001</v>
      </c>
      <c r="F44" s="11">
        <v>144117993.36000001</v>
      </c>
      <c r="G44" s="11">
        <v>52796664.719999999</v>
      </c>
      <c r="H44" s="11">
        <v>48165026.869999997</v>
      </c>
      <c r="I44" s="11">
        <v>48165026.869999997</v>
      </c>
      <c r="J44" s="11">
        <v>48165026.869999997</v>
      </c>
      <c r="K44" s="11">
        <v>95952966.489999995</v>
      </c>
    </row>
    <row r="45" spans="1:12" s="18" customFormat="1" ht="15" x14ac:dyDescent="0.25">
      <c r="A45" s="14"/>
      <c r="B45" s="19" t="s">
        <v>53</v>
      </c>
      <c r="C45" s="20"/>
      <c r="D45" s="17">
        <f>SUM(D44)</f>
        <v>3000000</v>
      </c>
      <c r="E45" s="17">
        <f t="shared" ref="E45:K45" si="5">SUM(E44)</f>
        <v>141117993.36000001</v>
      </c>
      <c r="F45" s="17">
        <f t="shared" si="5"/>
        <v>144117993.36000001</v>
      </c>
      <c r="G45" s="17">
        <f t="shared" si="5"/>
        <v>52796664.719999999</v>
      </c>
      <c r="H45" s="17">
        <f t="shared" si="5"/>
        <v>48165026.869999997</v>
      </c>
      <c r="I45" s="17">
        <f t="shared" si="5"/>
        <v>48165026.869999997</v>
      </c>
      <c r="J45" s="17">
        <f t="shared" si="5"/>
        <v>48165026.869999997</v>
      </c>
      <c r="K45" s="17">
        <f t="shared" si="5"/>
        <v>95952966.489999995</v>
      </c>
      <c r="L45" s="14"/>
    </row>
    <row r="46" spans="1:12" s="18" customFormat="1" x14ac:dyDescent="0.2">
      <c r="A46" s="14"/>
      <c r="B46" s="21"/>
      <c r="C46" s="22" t="s">
        <v>54</v>
      </c>
      <c r="D46" s="23">
        <f t="shared" ref="D46:K46" si="6">+D43+D38+D34+D24+D15+D45</f>
        <v>254728082.31999999</v>
      </c>
      <c r="E46" s="23">
        <f t="shared" si="6"/>
        <v>237180736.30000001</v>
      </c>
      <c r="F46" s="23">
        <f t="shared" si="6"/>
        <v>491908818.62</v>
      </c>
      <c r="G46" s="23">
        <f t="shared" si="6"/>
        <v>194071993.89000002</v>
      </c>
      <c r="H46" s="23">
        <f t="shared" si="6"/>
        <v>179200950.88</v>
      </c>
      <c r="I46" s="23">
        <f t="shared" si="6"/>
        <v>179200950.88</v>
      </c>
      <c r="J46" s="23">
        <f t="shared" si="6"/>
        <v>179200950.88</v>
      </c>
      <c r="K46" s="23">
        <f t="shared" si="6"/>
        <v>312707867.74000001</v>
      </c>
      <c r="L46" s="14"/>
    </row>
    <row r="48" spans="1:12" ht="15" x14ac:dyDescent="0.25">
      <c r="B48" s="24" t="s">
        <v>55</v>
      </c>
      <c r="F48" s="25"/>
      <c r="G48" s="25"/>
      <c r="H48" s="25"/>
      <c r="I48" s="25"/>
      <c r="J48" s="25"/>
      <c r="K48" s="25"/>
    </row>
    <row r="50" spans="3:11" ht="15" x14ac:dyDescent="0.25">
      <c r="D50" s="25" t="str">
        <f>IF(D47=[1]CAdmon!D37," ","ERROR")</f>
        <v xml:space="preserve"> </v>
      </c>
      <c r="E50" s="25" t="str">
        <f>IF(E47=[1]CAdmon!E37," ","ERROR")</f>
        <v xml:space="preserve"> </v>
      </c>
      <c r="F50" s="25" t="str">
        <f>IF(F47=[1]CAdmon!F37," ","ERROR")</f>
        <v xml:space="preserve"> </v>
      </c>
      <c r="G50" s="25"/>
      <c r="H50" s="25" t="str">
        <f>IF(H47=[1]CAdmon!H37," ","ERROR")</f>
        <v xml:space="preserve"> </v>
      </c>
      <c r="I50" s="25"/>
      <c r="J50" s="25" t="str">
        <f>IF(J47=[1]CAdmon!J37," ","ERROR")</f>
        <v xml:space="preserve"> </v>
      </c>
      <c r="K50" s="25" t="str">
        <f>IF(K47=[1]CAdmon!K37," ","ERROR")</f>
        <v xml:space="preserve"> </v>
      </c>
    </row>
    <row r="51" spans="3:11" ht="15" x14ac:dyDescent="0.25">
      <c r="C51" s="26"/>
    </row>
    <row r="52" spans="3:11" ht="15" x14ac:dyDescent="0.25">
      <c r="C52" s="27" t="s">
        <v>56</v>
      </c>
      <c r="D52" s="27"/>
      <c r="F52" s="28" t="s">
        <v>57</v>
      </c>
      <c r="G52" s="28"/>
      <c r="H52" s="28"/>
      <c r="I52" s="28"/>
      <c r="J52" s="28"/>
      <c r="K52" s="28"/>
    </row>
    <row r="53" spans="3:11" ht="15" x14ac:dyDescent="0.25">
      <c r="C53" s="29" t="s">
        <v>58</v>
      </c>
      <c r="D53" s="29"/>
      <c r="F53" s="30" t="s">
        <v>59</v>
      </c>
      <c r="G53" s="30"/>
      <c r="H53" s="30"/>
      <c r="I53" s="30"/>
      <c r="J53" s="30"/>
      <c r="K53" s="30"/>
    </row>
    <row r="56" spans="3:11" ht="15" x14ac:dyDescent="0.25">
      <c r="D56" s="31"/>
      <c r="E56" s="31"/>
      <c r="F56" s="31"/>
      <c r="G56" s="31"/>
      <c r="H56" s="31"/>
      <c r="I56" s="31"/>
      <c r="J56" s="31"/>
      <c r="K56" s="31"/>
    </row>
  </sheetData>
  <mergeCells count="16">
    <mergeCell ref="C52:D52"/>
    <mergeCell ref="F52:K52"/>
    <mergeCell ref="C53:D53"/>
    <mergeCell ref="F53:K53"/>
    <mergeCell ref="B15:C15"/>
    <mergeCell ref="B24:C24"/>
    <mergeCell ref="B34:C34"/>
    <mergeCell ref="B38:C38"/>
    <mergeCell ref="B43:C43"/>
    <mergeCell ref="B45:C45"/>
    <mergeCell ref="B1:K1"/>
    <mergeCell ref="B2:K2"/>
    <mergeCell ref="B3:K3"/>
    <mergeCell ref="B6:C8"/>
    <mergeCell ref="D6:J6"/>
    <mergeCell ref="K6:K7"/>
  </mergeCells>
  <pageMargins left="0.7" right="0.7" top="0.44" bottom="0.75" header="0.3" footer="0.3"/>
  <pageSetup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2017-07-28T17:49:03Z</dcterms:created>
  <dcterms:modified xsi:type="dcterms:W3CDTF">2017-07-28T17:49:43Z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