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17\INFORMACION TRIMESTRAL\segundo trimestre\información contable\"/>
    </mc:Choice>
  </mc:AlternateContent>
  <bookViews>
    <workbookView xWindow="0" yWindow="0" windowWidth="21600" windowHeight="9975"/>
  </bookViews>
  <sheets>
    <sheet name="NOTAS" sheetId="1" r:id="rId1"/>
  </sheets>
  <externalReferences>
    <externalReference r:id="rId2"/>
  </externalReferences>
  <definedNames>
    <definedName name="Abr">#REF!</definedName>
    <definedName name="_xlnm.Print_Area" localSheetId="0">NOTAS!$A$2:$L$557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6" i="1" l="1"/>
  <c r="D546" i="1"/>
  <c r="C546" i="1"/>
  <c r="E517" i="1"/>
  <c r="E498" i="1"/>
  <c r="E476" i="1"/>
  <c r="E469" i="1"/>
  <c r="C451" i="1"/>
  <c r="E438" i="1"/>
  <c r="D438" i="1"/>
  <c r="C438" i="1"/>
  <c r="D402" i="1"/>
  <c r="C402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D376" i="1"/>
  <c r="C376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D354" i="1"/>
  <c r="C354" i="1"/>
  <c r="C254" i="1"/>
  <c r="C243" i="1"/>
  <c r="C211" i="1"/>
  <c r="C204" i="1"/>
  <c r="C197" i="1"/>
  <c r="C190" i="1"/>
  <c r="F182" i="1"/>
  <c r="E182" i="1"/>
  <c r="D182" i="1"/>
  <c r="C182" i="1"/>
  <c r="C162" i="1"/>
  <c r="C157" i="1"/>
  <c r="E150" i="1"/>
  <c r="D150" i="1"/>
  <c r="C150" i="1"/>
  <c r="E137" i="1"/>
  <c r="D137" i="1"/>
  <c r="C137" i="1"/>
  <c r="C79" i="1"/>
  <c r="C72" i="1"/>
  <c r="C61" i="1"/>
  <c r="F50" i="1"/>
  <c r="E50" i="1"/>
  <c r="D50" i="1"/>
  <c r="C50" i="1"/>
  <c r="E40" i="1"/>
  <c r="D40" i="1"/>
  <c r="C40" i="1"/>
  <c r="E27" i="1"/>
  <c r="C27" i="1"/>
  <c r="E402" i="1" l="1"/>
  <c r="E482" i="1"/>
  <c r="E376" i="1"/>
  <c r="E526" i="1"/>
</calcChain>
</file>

<file path=xl/sharedStrings.xml><?xml version="1.0" encoding="utf-8"?>
<sst xmlns="http://schemas.openxmlformats.org/spreadsheetml/2006/main" count="475" uniqueCount="389">
  <si>
    <t xml:space="preserve">NOTAS A LOS ESTADOS FINANCIEROS </t>
  </si>
  <si>
    <t>Al 30 de junio de 2017</t>
  </si>
  <si>
    <t>Ente Público:</t>
  </si>
  <si>
    <t>Comisión de Deporte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</si>
  <si>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</si>
  <si>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</si>
  <si>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</si>
  <si>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</si>
  <si>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</si>
  <si>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</si>
  <si>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</si>
  <si>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</si>
  <si>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</si>
  <si>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</si>
  <si>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1121102001  INV. 0142</t>
  </si>
  <si>
    <t>1121102002  INV. 0107</t>
  </si>
  <si>
    <t>1121105001  SCOTIABANK 01900775525 CONADE</t>
  </si>
  <si>
    <t>1121106001  BAJIO CTA 3387891 CENTRO ACUATICO</t>
  </si>
  <si>
    <t>1211 INVERSIONES A LP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</si>
  <si>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</si>
  <si>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</si>
  <si>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</si>
  <si>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</si>
  <si>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</si>
  <si>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1122102002  DOCUMENTOS POR COBRAR</t>
  </si>
  <si>
    <t>1122602001  CUENTAS POR COBRAR A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</si>
  <si>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</si>
  <si>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</si>
  <si>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</si>
  <si>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</si>
  <si>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</si>
  <si>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</si>
  <si>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 GASTOS A RESERVA DE COMPROBAR</t>
  </si>
  <si>
    <t>1125 DEUDORES POR ANTICIPOS</t>
  </si>
  <si>
    <t>1125102001  FONDO FIJO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</si>
  <si>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</si>
  <si>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</si>
  <si>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</si>
  <si>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</si>
  <si>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</si>
  <si>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</si>
  <si>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</si>
  <si>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</si>
  <si>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</si>
  <si>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</si>
  <si>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</si>
  <si>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</si>
  <si>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</si>
  <si>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</si>
  <si>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</si>
  <si>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</si>
  <si>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</si>
  <si>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</si>
  <si>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</si>
  <si>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</si>
  <si>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</si>
  <si>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</si>
  <si>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1236262200  EDIFICACION NO HABITACIONAL</t>
  </si>
  <si>
    <t>1241151100  MUEBLES DE OFICINA Y</t>
  </si>
  <si>
    <t>1241151101  MUEBLES OFNA Y ESTA</t>
  </si>
  <si>
    <t>1241251200  MUEBLES, EXCEPTO DE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</si>
  <si>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</si>
  <si>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</si>
  <si>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</si>
  <si>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</si>
  <si>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</si>
  <si>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</si>
  <si>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</si>
  <si>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</si>
  <si>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</si>
  <si>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</si>
  <si>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</si>
  <si>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</si>
  <si>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</si>
  <si>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</si>
  <si>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1244954901  OTROS EQUIPOS DE TRANSPORTES 2010</t>
  </si>
  <si>
    <t>1246256200  MAQUINARIA Y EQUIPO</t>
  </si>
  <si>
    <t>1246256201  MAQUINARIA Y EQUIPO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</si>
  <si>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</si>
  <si>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</si>
  <si>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</si>
  <si>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</si>
  <si>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</si>
  <si>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</si>
  <si>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</si>
  <si>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</si>
  <si>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1260 DEPRECIACIÓN, DETERIORO Y AMORTIZACIÓN ACUMULADA DE BIENES</t>
  </si>
  <si>
    <t>1261258301  DEP. ACUM. DE EDIFIC</t>
  </si>
  <si>
    <t>1263151101  MUEBLES DE OFICINA Y</t>
  </si>
  <si>
    <t>1263151201  MUEBLES, EXCEPTO DE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</si>
  <si>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</si>
  <si>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</si>
  <si>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</si>
  <si>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</si>
  <si>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</si>
  <si>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</si>
  <si>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</si>
  <si>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</si>
  <si>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</si>
  <si>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1263454901  OTROS EQUIPOS DE TRANSPORTE 2010</t>
  </si>
  <si>
    <t>1263656201  MAQUINARIA Y EQUIPO</t>
  </si>
  <si>
    <t>1263656501  EQUIPO DE COMUNICACI</t>
  </si>
  <si>
    <t>1263656601  EQUIPOS DE GENERACIÓ</t>
  </si>
  <si>
    <t>1263656701  HERRAMIENTAS Y MÁQUI</t>
  </si>
  <si>
    <t>1263656901  OTROS EQUIPOS 2010</t>
  </si>
  <si>
    <t>1265959101  AMORTIZACION SOFTWARE</t>
  </si>
  <si>
    <t>ESF-09 INTANGIBLES Y DIFERIDOS</t>
  </si>
  <si>
    <t>1250 ACTIVOS INTANGIBLES</t>
  </si>
  <si>
    <t>1251059100  SOFTWARE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</si>
  <si>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</si>
  <si>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</si>
  <si>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</si>
  <si>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</si>
  <si>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</si>
  <si>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</si>
  <si>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</si>
  <si>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</si>
  <si>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2117101001  ISR NOMINA</t>
  </si>
  <si>
    <t>2117101002  ISR ASIMILADOS A SALARIOS</t>
  </si>
  <si>
    <t>2117101010  ISR RETENCION POR HONORARIOS</t>
  </si>
  <si>
    <t>2117101013  ISR RETENCION ARRENDAMIENTO</t>
  </si>
  <si>
    <t>2117102001  CEDULAR  HONORARIOS 1%</t>
  </si>
  <si>
    <t>2117102002  CEDULAR  ARRENDAMIENTO 1%</t>
  </si>
  <si>
    <t>2117502101  IMPUESTO SOBRE NOMINAS</t>
  </si>
  <si>
    <t>2117918001  DIVO 5% AL MILLAR</t>
  </si>
  <si>
    <t>2117918004  ICIC 2 AL MILLAR</t>
  </si>
  <si>
    <t>2119904001  ENTIDADES</t>
  </si>
  <si>
    <t>2119904008  CXP REMANENTE EN SOL</t>
  </si>
  <si>
    <t>2119905004  PARTIDAS EN CONCIL.BANCARIAS</t>
  </si>
  <si>
    <t>2119905006  ACREEDORES VARIOS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</si>
  <si>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</si>
  <si>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</si>
  <si>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</si>
  <si>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</si>
  <si>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</si>
  <si>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</si>
  <si>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</si>
  <si>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</si>
  <si>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</si>
  <si>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</si>
  <si>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</si>
  <si>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</si>
  <si>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</si>
  <si>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4151510252  POR CONCEPTO DE RENT</t>
  </si>
  <si>
    <t>4151510255  SICCED</t>
  </si>
  <si>
    <t>4151510256  SERVICIOS MEDICOS Y DE NUTRICIÓN</t>
  </si>
  <si>
    <t>4151510257  CENTRO ACUAT.</t>
  </si>
  <si>
    <t>4159510820  POR CONCEPTO DE CURSOS OTROS</t>
  </si>
  <si>
    <t>4162610061  SANCIONES</t>
  </si>
  <si>
    <t>4164610041  REINTEGROS</t>
  </si>
  <si>
    <t>4169610057  EVENTOS ESPECIALES</t>
  </si>
  <si>
    <t>4169610156  POR CONCEPTO DE PATROCINIOS</t>
  </si>
  <si>
    <t>4173711005  INGRESOS POR LA VENT</t>
  </si>
  <si>
    <t>4173713002  COMISIONES  EXENTAS</t>
  </si>
  <si>
    <t>PARTICIPACIONES, APORTACIONES</t>
  </si>
  <si>
    <t>4212828004  FAFEF APORTACIONES</t>
  </si>
  <si>
    <t>4213832000  MATERIALES Y SUMINISTROS</t>
  </si>
  <si>
    <t>4213833000  SERVICIOS GENERALES</t>
  </si>
  <si>
    <t>4213834000  AYUDAS Y SUBSIDIOS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</si>
  <si>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</si>
  <si>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</si>
  <si>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</si>
  <si>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</si>
  <si>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</si>
  <si>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</si>
  <si>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4310 Ingresos Financieros</t>
  </si>
  <si>
    <t>4399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</si>
  <si>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</si>
  <si>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</si>
  <si>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</si>
  <si>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</si>
  <si>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</si>
  <si>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</si>
  <si>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5112121000  HONORARIOS ASIMILABLES A SALARIO</t>
  </si>
  <si>
    <t>5113131000  PRIMAS POR AÑOS DE S</t>
  </si>
  <si>
    <t>5113132000  PRIMAS DE VACAS., D</t>
  </si>
  <si>
    <t>5113134000  COMPENSACIONES</t>
  </si>
  <si>
    <t>5114141000  APORTACIONES DE SEGURIDAD SOCIAL</t>
  </si>
  <si>
    <t>5114144000  SEGUROS MÚLTIPLES</t>
  </si>
  <si>
    <t>5115154000  PRESTACIONES CONTRACTUALES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</si>
  <si>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</si>
  <si>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</si>
  <si>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</si>
  <si>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</si>
  <si>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</si>
  <si>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</si>
  <si>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</si>
  <si>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</si>
  <si>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</si>
  <si>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</si>
  <si>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5123238000  MERCANCÍAS PARA SU C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</si>
  <si>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</si>
  <si>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</si>
  <si>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</si>
  <si>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</si>
  <si>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</si>
  <si>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</si>
  <si>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</si>
  <si>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</si>
  <si>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</si>
  <si>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</si>
  <si>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</si>
  <si>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</si>
  <si>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</si>
  <si>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</si>
  <si>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</si>
  <si>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</si>
  <si>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</si>
  <si>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</si>
  <si>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</si>
  <si>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5127275000  BCOS. Y O. TEXTIL</t>
  </si>
  <si>
    <t>5129291000  HERRAMIENTAS MENORES</t>
  </si>
  <si>
    <t>5129292000  REFACCIONES, ACCESO</t>
  </si>
  <si>
    <t>5129293000  REF. A. EQ. EDU Y R</t>
  </si>
  <si>
    <t>5129294000  REFACCIONES Y ACCESO</t>
  </si>
  <si>
    <t>5129295000  REF. MÉD. Y LAB.</t>
  </si>
  <si>
    <t>5129296000  REF. EQ. TRANSP.</t>
  </si>
  <si>
    <t>5129298000  REF. MAQ. Y O. EQ.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</si>
  <si>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</si>
  <si>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</si>
  <si>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</si>
  <si>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</si>
  <si>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</si>
  <si>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</si>
  <si>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</t>
  </si>
  <si>
    <t>5132322000  ARRENDAMIENTO DE EDIFICIOS</t>
  </si>
  <si>
    <t>5132323000  ARRE. M. Y EQ. EDU</t>
  </si>
  <si>
    <t>5132324000  ARRE. EQ. MED. LAB</t>
  </si>
  <si>
    <t>5132325000  ARRENDAMIENTO DE EQU</t>
  </si>
  <si>
    <t>5132326000  ARRENDA. DE MAQ., O</t>
  </si>
  <si>
    <t>5132327000  ARRE. ACT. INTANG</t>
  </si>
  <si>
    <t>5132329000  OTROS ARRENDAMIENTOS</t>
  </si>
  <si>
    <t>5133336000  SERVS. APOYO ADMVO.</t>
  </si>
  <si>
    <t>5133338000  SERVICIOS DE VIGILANCIA</t>
  </si>
  <si>
    <t>5133339000  SERVICIOS PROFESIONA</t>
  </si>
  <si>
    <t>5134134500  SEGUROS DE BIENES PATRIMONIALES</t>
  </si>
  <si>
    <t>5134341000  SERVICIOS FINANCIEROS Y BANCARI</t>
  </si>
  <si>
    <t>5134347000  FLETES Y MANIOBRAS</t>
  </si>
  <si>
    <t>5135351000  CONSERV. Y MANTENIMI</t>
  </si>
  <si>
    <t>5135352000  INST., REPAR. MTTO.</t>
  </si>
  <si>
    <t>5135353000  INST., REPAR. Y MTT</t>
  </si>
  <si>
    <t xml:space="preserve">  5135354000  INST., REPAR. Y MTT</t>
  </si>
  <si>
    <t xml:space="preserve">  5135355000  REPAR. Y MTTO. DE EQ</t>
  </si>
  <si>
    <t xml:space="preserve">  5135357000  INST., REP. Y MTTO.</t>
  </si>
  <si>
    <t xml:space="preserve">  5135358000  SERVICIOS DE LIMPIEZ</t>
  </si>
  <si>
    <t xml:space="preserve">  5136361100  DIF. RADIO, T.V. Y</t>
  </si>
  <si>
    <t xml:space="preserve">  5136361200  DIF. POR MEDIOS ALTE</t>
  </si>
  <si>
    <t xml:space="preserve">  5137371000  PASAJES AEREOS</t>
  </si>
  <si>
    <t xml:space="preserve">  5137372000  PASAJES TERRESTRES</t>
  </si>
  <si>
    <t xml:space="preserve">  5137375000  VIATICOS EN EL PAIS</t>
  </si>
  <si>
    <t xml:space="preserve">  5137379000  OT. SER. TRASLADO</t>
  </si>
  <si>
    <t xml:space="preserve">  5138382000  GASTOS DE ORDEN SOCIAL Y CULTURAL</t>
  </si>
  <si>
    <t xml:space="preserve">  5138385000  GASTOS  DE REPRESENTACION</t>
  </si>
  <si>
    <t xml:space="preserve">  5139392000  OTROS IMPUESTOS Y DERECHOS</t>
  </si>
  <si>
    <t>5139398000  IMPUESTO DE NOMINA</t>
  </si>
  <si>
    <t>5139399000  OTROS SERVICIOS GENERALES</t>
  </si>
  <si>
    <t>5221421100  TRANSFERENCIAS DE GASTO CORRIENTE</t>
  </si>
  <si>
    <t>5222424100  TRANSFERENCIAS DE GASTO CORRIENTE</t>
  </si>
  <si>
    <t>5222424200  TRANSFERENCIAS A GASTO DE CAPITAL</t>
  </si>
  <si>
    <t>5241441000  AYUDAS SOCIALES A PERSONAS</t>
  </si>
  <si>
    <t>5242442000  BECAS O. AYUDA</t>
  </si>
  <si>
    <t>5243445000  AYUDA SOC. CULT.</t>
  </si>
  <si>
    <t>5252452000  JUBILACIONES</t>
  </si>
  <si>
    <t>5599000006 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</si>
  <si>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</si>
  <si>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</si>
  <si>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</si>
  <si>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</si>
  <si>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3110000002  BAJA DE ACTIVO FIJO</t>
  </si>
  <si>
    <t>3110915000  BIENES MUEBLES E INMUEBLES</t>
  </si>
  <si>
    <t>3110916000  OBRA PÚBLICA</t>
  </si>
  <si>
    <t>3111823106  FAISE OBRA PÚBLICA</t>
  </si>
  <si>
    <t>3111828006  FAFEF OBRA PUBLICA</t>
  </si>
  <si>
    <t>3111835000  BIENES MUEBLES E INMUEBLES</t>
  </si>
  <si>
    <t>3111836000  FEDERAL CONVENIO OBRA PUBLICA</t>
  </si>
  <si>
    <t>3113824206  FEDERALES DE EJERCIC</t>
  </si>
  <si>
    <t>3113828006  FAFEF OBRA PÚBLICA E</t>
  </si>
  <si>
    <t>3113835000  B MUB E INMU EJE ANT</t>
  </si>
  <si>
    <t>3113836000  BIENES MUEBLES FEDERAL</t>
  </si>
  <si>
    <t>3113915000  BIENES MUEBLES E INM</t>
  </si>
  <si>
    <t>3113916000  OBRA PÚBLICA EJER ANTERIORES</t>
  </si>
  <si>
    <t>VHP-02 PATRIMONIO GENERADO</t>
  </si>
  <si>
    <t>3210 Resultado del Ejercicio (Ahorro/Des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</si>
  <si>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</si>
  <si>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</si>
  <si>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</si>
  <si>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</si>
  <si>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</si>
  <si>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</si>
  <si>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</si>
  <si>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</si>
  <si>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</si>
  <si>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</si>
  <si>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</si>
  <si>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</si>
  <si>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</si>
  <si>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</si>
  <si>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</si>
  <si>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</si>
  <si>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</si>
  <si>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3223828006  BAJA DE OBRA TRANSFE</t>
  </si>
  <si>
    <t>3223916000  BAJA DE OBRA TRANSFE</t>
  </si>
  <si>
    <t>IV) NOTAS AL ESTADO DE FLUJO DE EFECTIVO</t>
  </si>
  <si>
    <t>EFE-01 FLUJO DE EFECTIVO</t>
  </si>
  <si>
    <t>1110 EFECTIVO Y EQUIVALENTES</t>
  </si>
  <si>
    <t>1112102001  BANCOMER 0102514605 SICCED</t>
  </si>
  <si>
    <t>1112102002  BANCOMER 0107412533 PROPIOS</t>
  </si>
  <si>
    <t>1112102003  BANCOMER 0142629607</t>
  </si>
  <si>
    <t>1112102004  BANCOMER 0145383048 NOMINA</t>
  </si>
  <si>
    <t>1112102005  BANCOMER 0150625515 MACROCENTROS</t>
  </si>
  <si>
    <t>1112102006  BANCOMER 0179613080</t>
  </si>
  <si>
    <t>1112102007  BANCOMER 0181475061</t>
  </si>
  <si>
    <t>1112102008  BANCOMER 0194178793  FAFEF 2013</t>
  </si>
  <si>
    <t>1112102009  BANCOMER 0194179005</t>
  </si>
  <si>
    <t>1112102011  BANCOMER 0194399617</t>
  </si>
  <si>
    <t>1112102012  BANCOMER 01957773822 FAFEF 2014</t>
  </si>
  <si>
    <t>1112102013  BANCOMER 00197637977</t>
  </si>
  <si>
    <t>1112102014  BANCOMER 0199799575</t>
  </si>
  <si>
    <t>1112102015  BANCOMER 0103816990</t>
  </si>
  <si>
    <t>1112102016  BANCOMER 0109138943 FAFEF 2016</t>
  </si>
  <si>
    <t>1112102017  BANCOMER 0110371467 FAFEF 2017</t>
  </si>
  <si>
    <t>1112102018  BANCOMER 0110616532</t>
  </si>
  <si>
    <t>1112105001  SCOTIABANK 01900775525 CONADE</t>
  </si>
  <si>
    <t>1112105002  SCOTIABANK 019016378</t>
  </si>
  <si>
    <t>1112105003  SCOTIABANK 019016378</t>
  </si>
  <si>
    <t>1112105004  SCOTIABANK 019016378</t>
  </si>
  <si>
    <t>1112105005  SCOTIABANK 019017274</t>
  </si>
  <si>
    <t>1112105006  SCOTIABANK 019017274</t>
  </si>
  <si>
    <t>1112106001  BAJIO CTA 3387891 CENTRO ACUATICO</t>
  </si>
  <si>
    <t>1112106002  BAJIO CTA 3388584 PR</t>
  </si>
  <si>
    <t>EFE-02 ADQ. BIENES MUEBLES E INMUEBLES</t>
  </si>
  <si>
    <t>% SUB</t>
  </si>
  <si>
    <t>1233 Edificios no Habitacionales</t>
  </si>
  <si>
    <t>1236 Construcciones en Proceso en Bienes</t>
  </si>
  <si>
    <t>1241 Mobiliario y Equipo de Administraci</t>
  </si>
  <si>
    <t>1242 Mobiliario y Equipo Educacional y R</t>
  </si>
  <si>
    <t>1246 Maquinaria, Otros Equipos y Herrami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</si>
  <si>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</si>
  <si>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</si>
  <si>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</si>
  <si>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</si>
  <si>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</si>
  <si>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</si>
  <si>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</si>
  <si>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</si>
  <si>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</si>
  <si>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</si>
  <si>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</si>
  <si>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</si>
  <si>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</si>
  <si>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</si>
  <si>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</si>
  <si>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</si>
  <si>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</si>
  <si>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</si>
  <si>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</si>
  <si>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</si>
  <si>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marzo de 2017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</si>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</sst>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48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/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1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right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9" fontId="4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165" fontId="3" fillId="3" borderId="4" xfId="0" applyNumberFormat="1" applyFont="1" applyFill="1" applyBorder="1"/>
    <xf numFmtId="166" fontId="3" fillId="3" borderId="0" xfId="0" applyNumberFormat="1" applyFont="1" applyFill="1"/>
    <xf numFmtId="0" fontId="0" fillId="0" borderId="5" xfId="0" applyBorder="1"/>
    <xf numFmtId="0" fontId="3" fillId="2" borderId="2" xfId="0" applyFont="1" applyFill="1" applyBorder="1"/>
    <xf numFmtId="164" fontId="3" fillId="3" borderId="0" xfId="0" applyNumberFormat="1" applyFont="1" applyFill="1" applyBorder="1"/>
    <xf numFmtId="0" fontId="11" fillId="2" borderId="3" xfId="2" applyFont="1" applyFill="1" applyBorder="1" applyAlignment="1">
      <alignment horizontal="left" vertical="center" wrapText="1"/>
    </xf>
    <xf numFmtId="4" fontId="11" fillId="2" borderId="3" xfId="3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2" applyFont="1" applyFill="1" applyBorder="1" applyAlignment="1">
      <alignment horizontal="left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0" fontId="2" fillId="0" borderId="4" xfId="0" applyFont="1" applyBorder="1"/>
    <xf numFmtId="4" fontId="0" fillId="0" borderId="0" xfId="0" applyNumberFormat="1"/>
    <xf numFmtId="0" fontId="0" fillId="0" borderId="4" xfId="0" applyBorder="1"/>
    <xf numFmtId="4" fontId="0" fillId="0" borderId="4" xfId="0" applyNumberFormat="1" applyBorder="1"/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11" fillId="2" borderId="3" xfId="2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3" fontId="16" fillId="0" borderId="2" xfId="1" applyFont="1" applyBorder="1" applyAlignment="1">
      <alignment horizontal="center" vertical="center"/>
    </xf>
    <xf numFmtId="3" fontId="3" fillId="3" borderId="0" xfId="0" applyNumberFormat="1" applyFont="1" applyFill="1" applyBorder="1"/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8" fontId="17" fillId="0" borderId="2" xfId="1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4" fontId="11" fillId="3" borderId="0" xfId="0" applyNumberFormat="1" applyFont="1" applyFill="1" applyBorder="1"/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3" fontId="3" fillId="3" borderId="0" xfId="0" applyNumberFormat="1" applyFont="1" applyFill="1" applyBorder="1"/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8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43" fontId="3" fillId="3" borderId="0" xfId="1" applyNumberFormat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165" fontId="6" fillId="3" borderId="7" xfId="0" applyNumberFormat="1" applyFont="1" applyFill="1" applyBorder="1"/>
    <xf numFmtId="165" fontId="4" fillId="3" borderId="9" xfId="0" applyNumberFormat="1" applyFont="1" applyFill="1" applyBorder="1"/>
    <xf numFmtId="164" fontId="4" fillId="3" borderId="9" xfId="0" applyNumberFormat="1" applyFont="1" applyFill="1" applyBorder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4"/>
  <sheetViews>
    <sheetView showGridLines="0" tabSelected="1" topLeftCell="A492" zoomScale="80" zoomScaleNormal="80" workbookViewId="0">
      <selection activeCell="F553" sqref="F553"/>
    </sheetView>
  </sheetViews>
  <sheetFormatPr baseColWidth="10" defaultColWidth="11.42578125" defaultRowHeight="12.75"/>
  <cols>
    <col min="1" max="1" width="2.140625" style="2" customWidth="1"/>
    <col min="2" max="2" width="70.28515625" style="2" customWidth="1"/>
    <col min="3" max="6" width="26.7109375" style="2" customWidth="1"/>
    <col min="7" max="7" width="14.85546875" style="2" bestFit="1" customWidth="1"/>
    <col min="8" max="8" width="13.7109375" style="2" customWidth="1"/>
    <col min="9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</row>
    <row r="7" spans="1:1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ht="1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B10" s="17"/>
      <c r="C10" s="8"/>
      <c r="D10" s="9"/>
      <c r="E10" s="10"/>
      <c r="F10" s="11"/>
    </row>
    <row r="11" spans="1:12">
      <c r="B11" s="18" t="s">
        <v>5</v>
      </c>
      <c r="C11" s="19"/>
      <c r="D11" s="6"/>
      <c r="E11" s="6"/>
      <c r="F11" s="6"/>
    </row>
    <row r="12" spans="1:12">
      <c r="B12" s="20"/>
      <c r="C12" s="5"/>
      <c r="D12" s="6"/>
      <c r="E12" s="6"/>
      <c r="F12" s="6"/>
    </row>
    <row r="13" spans="1:12">
      <c r="B13" s="21" t="s">
        <v>6</v>
      </c>
      <c r="C13" s="5"/>
      <c r="D13" s="6"/>
      <c r="E13" s="6"/>
      <c r="F13" s="6"/>
    </row>
    <row r="14" spans="1:12">
      <c r="C14" s="5"/>
    </row>
    <row r="15" spans="1:12">
      <c r="B15" s="22" t="s">
        <v>7</v>
      </c>
      <c r="C15" s="10"/>
      <c r="D15" s="10"/>
      <c r="E15" s="10"/>
    </row>
    <row r="16" spans="1:12">
      <c r="B16" s="23"/>
      <c r="C16" s="10"/>
      <c r="D16" s="10"/>
      <c r="E16" s="10"/>
    </row>
    <row r="17" spans="2:5" ht="20.25" customHeight="1">
      <c r="B17" s="24" t="s">
        <v>8</v>
      </c>
      <c r="C17" s="25" t="s">
        <v>9</v>
      </c>
      <c r="D17" s="25" t="s">
        <v>10</v>
      </c>
      <c r="E17" s="25" t="s">
        <v>11</v>
      </c>
    </row>
    <row r="18" spans="2:5">
      <c r="B18" s="26" t="s">
        <v>12</v>
      </c>
      <c r="C18" s="27"/>
      <c r="D18" s="27">
        <v>0</v>
      </c>
      <c r="E18" s="27">
        <v>0</v>
      </c>
    </row>
    <row r="19" spans="2:5">
      <c r="B19" s="28"/>
      <c r="C19" s="29"/>
      <c r="D19" s="29">
        <v>0</v>
      </c>
      <c r="E19" s="29">
        <v>0</v>
      </c>
    </row>
    <row r="20" spans="2:5">
      <c r="B20" s="28" t="s">
        <v>13</v>
      </c>
      <c r="C20" s="29"/>
      <c r="D20" s="29">
        <v>0</v>
      </c>
      <c r="E20" s="29">
        <v>0</v>
      </c>
    </row>
    <row r="21" spans="2:5">
      <c r="B21" s="28" t="s">
        <v>14</v>
      </c>
      <c r="C21" s="29">
        <v>33750010.039999999</v>
      </c>
      <c r="D21" s="29">
        <v>0</v>
      </c>
      <c r="E21" s="29">
        <v>0</v>
      </c>
    </row>
    <row r="22" spans="2:5">
      <c r="B22" s="28" t="s">
        <v>15</v>
      </c>
      <c r="C22" s="29">
        <v>13488891.439999999</v>
      </c>
      <c r="D22" s="29"/>
      <c r="E22" s="29"/>
    </row>
    <row r="23" spans="2:5">
      <c r="B23" s="28" t="s">
        <v>16</v>
      </c>
      <c r="C23" s="29">
        <v>1239936.07</v>
      </c>
      <c r="D23" s="29"/>
      <c r="E23" s="29"/>
    </row>
    <row r="24" spans="2:5">
      <c r="B24" s="28" t="s">
        <v>17</v>
      </c>
      <c r="C24" s="29">
        <v>2652426.1</v>
      </c>
      <c r="D24" s="29"/>
      <c r="E24" s="29"/>
    </row>
    <row r="25" spans="2:5">
      <c r="B25" s="28"/>
      <c r="C25" s="29"/>
      <c r="D25" s="29"/>
      <c r="E25" s="29"/>
    </row>
    <row r="26" spans="2:5">
      <c r="B26" s="30" t="s">
        <v>18</v>
      </c>
      <c r="C26" s="31">
        <v>0</v>
      </c>
      <c r="D26" s="31">
        <v>0</v>
      </c>
      <c r="E26" s="31">
        <v>0</v>
      </c>
    </row>
    <row r="27" spans="2:5">
      <c r="B27" s="23"/>
      <c r="C27" s="32">
        <f>SUM(C18:C26)</f>
        <v>51131263.649999999</v>
      </c>
      <c r="D27" s="25"/>
      <c r="E27" s="25">
        <f t="shared" ref="E27" si="0">SUM(E18:E26)</f>
        <v>0</v>
      </c>
    </row>
    <row r="28" spans="2:5">
      <c r="B28" s="23"/>
      <c r="C28" s="10"/>
      <c r="D28" s="10"/>
      <c r="E28" s="10"/>
    </row>
    <row r="29" spans="2:5">
      <c r="B29" s="23"/>
      <c r="C29" s="10"/>
      <c r="D29" s="10"/>
      <c r="E29" s="10"/>
    </row>
    <row r="30" spans="2:5">
      <c r="B30" s="23"/>
      <c r="C30" s="10"/>
      <c r="D30" s="10"/>
      <c r="E30" s="10"/>
    </row>
    <row r="31" spans="2:5">
      <c r="B31" s="22" t="s">
        <v>19</v>
      </c>
      <c r="C31" s="33"/>
      <c r="D31" s="10"/>
      <c r="E31" s="10"/>
    </row>
    <row r="33" spans="2:6" ht="18.75" customHeight="1">
      <c r="B33" s="24" t="s">
        <v>20</v>
      </c>
      <c r="C33" s="25" t="s">
        <v>9</v>
      </c>
      <c r="D33" s="25" t="s">
        <v>21</v>
      </c>
      <c r="E33" s="25" t="s">
        <v>22</v>
      </c>
    </row>
    <row r="34" spans="2:6">
      <c r="B34" s="28" t="s">
        <v>23</v>
      </c>
      <c r="C34" s="34"/>
      <c r="D34" s="34"/>
      <c r="E34" s="34"/>
    </row>
    <row r="35" spans="2:6">
      <c r="B35" s="28" t="s">
        <v>24</v>
      </c>
      <c r="C35" s="34">
        <v>0</v>
      </c>
      <c r="D35" s="34"/>
      <c r="E35" s="34"/>
    </row>
    <row r="36" spans="2:6">
      <c r="B36" s="28" t="s">
        <v>25</v>
      </c>
      <c r="C36" s="34">
        <v>0</v>
      </c>
      <c r="D36" s="34"/>
      <c r="E36" s="34">
        <v>585000</v>
      </c>
    </row>
    <row r="37" spans="2:6">
      <c r="B37" s="28"/>
      <c r="C37" s="34"/>
      <c r="D37" s="34"/>
      <c r="E37" s="34"/>
    </row>
    <row r="38" spans="2:6" ht="14.25" customHeight="1">
      <c r="B38" s="28" t="s">
        <v>26</v>
      </c>
      <c r="C38" s="34"/>
      <c r="D38" s="34"/>
      <c r="E38" s="34"/>
    </row>
    <row r="39" spans="2:6" ht="14.25" customHeight="1">
      <c r="B39" s="30"/>
      <c r="C39" s="35"/>
      <c r="D39" s="35"/>
      <c r="E39" s="35"/>
    </row>
    <row r="40" spans="2:6" ht="14.25" customHeight="1">
      <c r="C40" s="25">
        <f>SUM(C34:C39)</f>
        <v>0</v>
      </c>
      <c r="D40" s="32">
        <f>SUM(D34:D39)</f>
        <v>0</v>
      </c>
      <c r="E40" s="32">
        <f>SUM(E34:E39)</f>
        <v>585000</v>
      </c>
    </row>
    <row r="41" spans="2:6" ht="14.25" customHeight="1">
      <c r="C41" s="36"/>
      <c r="D41" s="36"/>
      <c r="E41" s="36"/>
    </row>
    <row r="42" spans="2:6" ht="14.25" customHeight="1"/>
    <row r="43" spans="2:6" ht="23.25" customHeight="1">
      <c r="B43" s="24" t="s">
        <v>27</v>
      </c>
      <c r="C43" s="25" t="s">
        <v>9</v>
      </c>
      <c r="D43" s="25" t="s">
        <v>28</v>
      </c>
      <c r="E43" s="25" t="s">
        <v>29</v>
      </c>
      <c r="F43" s="25" t="s">
        <v>30</v>
      </c>
    </row>
    <row r="44" spans="2:6" ht="14.25" customHeight="1">
      <c r="B44" s="28" t="s">
        <v>31</v>
      </c>
      <c r="C44" s="34"/>
      <c r="D44" s="34"/>
      <c r="E44" s="34"/>
      <c r="F44" s="34"/>
    </row>
    <row r="45" spans="2:6" ht="14.25" customHeight="1">
      <c r="B45" s="28" t="s">
        <v>32</v>
      </c>
      <c r="C45" s="34">
        <v>431625.11</v>
      </c>
      <c r="D45" s="34">
        <v>431625.11</v>
      </c>
      <c r="E45" s="34"/>
      <c r="F45" s="34"/>
    </row>
    <row r="46" spans="2:6" ht="14.25" customHeight="1">
      <c r="B46" s="28"/>
      <c r="C46" s="34"/>
      <c r="D46" s="34"/>
      <c r="E46" s="34"/>
      <c r="F46" s="34"/>
    </row>
    <row r="47" spans="2:6" ht="14.25" customHeight="1">
      <c r="B47" s="28" t="s">
        <v>33</v>
      </c>
      <c r="C47" s="34"/>
      <c r="D47" s="34"/>
      <c r="E47" s="34"/>
      <c r="F47" s="34"/>
    </row>
    <row r="48" spans="2:6" ht="14.25" customHeight="1">
      <c r="B48" s="28" t="s">
        <v>34</v>
      </c>
      <c r="C48" s="34">
        <v>104000</v>
      </c>
      <c r="D48" s="34">
        <v>104000</v>
      </c>
      <c r="E48" s="34"/>
      <c r="F48" s="34"/>
    </row>
    <row r="49" spans="2:6" ht="14.25" customHeight="1">
      <c r="B49" s="30"/>
      <c r="C49" s="35"/>
      <c r="D49" s="35"/>
      <c r="E49" s="35"/>
      <c r="F49" s="35"/>
    </row>
    <row r="50" spans="2:6" ht="14.25" customHeight="1">
      <c r="C50" s="32">
        <f>SUM(C43:C49)</f>
        <v>535625.11</v>
      </c>
      <c r="D50" s="32">
        <f>SUM(D43:D49)</f>
        <v>535625.11</v>
      </c>
      <c r="E50" s="25">
        <f>SUM(E43:E49)</f>
        <v>0</v>
      </c>
      <c r="F50" s="25">
        <f>SUM(F43:F49)</f>
        <v>0</v>
      </c>
    </row>
    <row r="51" spans="2:6" ht="14.25" customHeight="1"/>
    <row r="52" spans="2:6" ht="14.25" customHeight="1"/>
    <row r="53" spans="2:6" ht="14.25" customHeight="1"/>
    <row r="54" spans="2:6" ht="14.25" customHeight="1">
      <c r="B54" s="22" t="s">
        <v>35</v>
      </c>
    </row>
    <row r="55" spans="2:6" ht="14.25" customHeight="1">
      <c r="B55" s="37"/>
    </row>
    <row r="56" spans="2:6" ht="24" customHeight="1">
      <c r="B56" s="24" t="s">
        <v>36</v>
      </c>
      <c r="C56" s="25" t="s">
        <v>9</v>
      </c>
      <c r="D56" s="25" t="s">
        <v>37</v>
      </c>
    </row>
    <row r="57" spans="2:6" ht="14.25" customHeight="1">
      <c r="B57" s="26" t="s">
        <v>38</v>
      </c>
      <c r="C57" s="27"/>
      <c r="D57" s="27">
        <v>0</v>
      </c>
    </row>
    <row r="58" spans="2:6" ht="14.25" customHeight="1">
      <c r="B58" s="28" t="s">
        <v>39</v>
      </c>
      <c r="C58" s="29"/>
      <c r="D58" s="29">
        <v>0</v>
      </c>
    </row>
    <row r="59" spans="2:6" ht="14.25" customHeight="1">
      <c r="B59" s="28" t="s">
        <v>40</v>
      </c>
      <c r="C59" s="29"/>
      <c r="D59" s="29"/>
    </row>
    <row r="60" spans="2:6" ht="14.25" customHeight="1">
      <c r="B60" s="30" t="s">
        <v>39</v>
      </c>
      <c r="C60" s="31"/>
      <c r="D60" s="31">
        <v>0</v>
      </c>
    </row>
    <row r="61" spans="2:6" ht="14.25" customHeight="1">
      <c r="B61" s="38"/>
      <c r="C61" s="25">
        <f>SUM(C56:C60)</f>
        <v>0</v>
      </c>
      <c r="D61" s="25"/>
    </row>
    <row r="62" spans="2:6" ht="14.25" customHeight="1">
      <c r="B62" s="38"/>
      <c r="C62" s="39"/>
      <c r="D62" s="39"/>
    </row>
    <row r="63" spans="2:6" ht="9.75" customHeight="1">
      <c r="B63" s="38"/>
      <c r="C63" s="39"/>
      <c r="D63" s="39"/>
    </row>
    <row r="64" spans="2:6" ht="14.25" customHeight="1"/>
    <row r="65" spans="2:7" ht="14.25" customHeight="1">
      <c r="B65" s="22" t="s">
        <v>41</v>
      </c>
    </row>
    <row r="66" spans="2:7" ht="14.25" customHeight="1">
      <c r="B66" s="37"/>
    </row>
    <row r="67" spans="2:7" ht="27.75" customHeight="1">
      <c r="B67" s="24" t="s">
        <v>42</v>
      </c>
      <c r="C67" s="25" t="s">
        <v>9</v>
      </c>
      <c r="D67" s="25" t="s">
        <v>10</v>
      </c>
      <c r="E67" s="25" t="s">
        <v>43</v>
      </c>
      <c r="F67" s="40" t="s">
        <v>44</v>
      </c>
      <c r="G67" s="25" t="s">
        <v>45</v>
      </c>
    </row>
    <row r="68" spans="2:7" ht="14.25" customHeight="1">
      <c r="B68" s="41" t="s">
        <v>46</v>
      </c>
      <c r="C68" s="39"/>
      <c r="D68" s="39">
        <v>0</v>
      </c>
      <c r="E68" s="39">
        <v>0</v>
      </c>
      <c r="F68" s="39">
        <v>0</v>
      </c>
      <c r="G68" s="42">
        <v>0</v>
      </c>
    </row>
    <row r="69" spans="2:7" ht="14.25" customHeight="1">
      <c r="B69" s="41" t="s">
        <v>39</v>
      </c>
      <c r="C69" s="39"/>
      <c r="D69" s="39">
        <v>0</v>
      </c>
      <c r="E69" s="39">
        <v>0</v>
      </c>
      <c r="F69" s="39">
        <v>0</v>
      </c>
      <c r="G69" s="42">
        <v>0</v>
      </c>
    </row>
    <row r="70" spans="2:7" ht="14.25" customHeight="1">
      <c r="B70" s="41"/>
      <c r="C70" s="39"/>
      <c r="D70" s="39">
        <v>0</v>
      </c>
      <c r="E70" s="39">
        <v>0</v>
      </c>
      <c r="F70" s="39">
        <v>0</v>
      </c>
      <c r="G70" s="42">
        <v>0</v>
      </c>
    </row>
    <row r="71" spans="2:7" ht="14.25" customHeight="1">
      <c r="B71" s="43"/>
      <c r="C71" s="44"/>
      <c r="D71" s="44">
        <v>0</v>
      </c>
      <c r="E71" s="44">
        <v>0</v>
      </c>
      <c r="F71" s="44">
        <v>0</v>
      </c>
      <c r="G71" s="45">
        <v>0</v>
      </c>
    </row>
    <row r="72" spans="2:7" ht="15" customHeight="1">
      <c r="B72" s="38"/>
      <c r="C72" s="25">
        <f>SUM(C67:C71)</f>
        <v>0</v>
      </c>
      <c r="D72" s="46">
        <v>0</v>
      </c>
      <c r="E72" s="47">
        <v>0</v>
      </c>
      <c r="F72" s="47">
        <v>0</v>
      </c>
      <c r="G72" s="48">
        <v>0</v>
      </c>
    </row>
    <row r="73" spans="2:7">
      <c r="B73" s="38"/>
      <c r="C73" s="49"/>
      <c r="D73" s="49"/>
      <c r="E73" s="49"/>
      <c r="F73" s="49"/>
      <c r="G73" s="49"/>
    </row>
    <row r="74" spans="2:7">
      <c r="B74" s="38"/>
      <c r="C74" s="49"/>
      <c r="D74" s="49"/>
      <c r="E74" s="49"/>
      <c r="F74" s="49"/>
      <c r="G74" s="49"/>
    </row>
    <row r="75" spans="2:7">
      <c r="B75" s="38"/>
      <c r="C75" s="49"/>
      <c r="D75" s="49"/>
      <c r="E75" s="49"/>
      <c r="F75" s="49"/>
      <c r="G75" s="49"/>
    </row>
    <row r="76" spans="2:7" ht="26.25" customHeight="1">
      <c r="B76" s="24" t="s">
        <v>47</v>
      </c>
      <c r="C76" s="25" t="s">
        <v>9</v>
      </c>
      <c r="D76" s="25" t="s">
        <v>10</v>
      </c>
      <c r="E76" s="25" t="s">
        <v>48</v>
      </c>
      <c r="F76" s="49"/>
      <c r="G76" s="49"/>
    </row>
    <row r="77" spans="2:7">
      <c r="B77" s="26" t="s">
        <v>49</v>
      </c>
      <c r="C77" s="42"/>
      <c r="D77" s="29">
        <v>0</v>
      </c>
      <c r="E77" s="29">
        <v>0</v>
      </c>
      <c r="F77" s="49"/>
      <c r="G77" s="49"/>
    </row>
    <row r="78" spans="2:7">
      <c r="B78" s="30" t="s">
        <v>39</v>
      </c>
      <c r="C78" s="42"/>
      <c r="D78" s="29">
        <v>0</v>
      </c>
      <c r="E78" s="29">
        <v>0</v>
      </c>
      <c r="F78" s="49"/>
      <c r="G78" s="49"/>
    </row>
    <row r="79" spans="2:7" ht="16.5" customHeight="1">
      <c r="B79" s="38"/>
      <c r="C79" s="25">
        <f>SUM(C77:C78)</f>
        <v>0</v>
      </c>
      <c r="D79" s="50"/>
      <c r="E79" s="51"/>
      <c r="F79" s="49"/>
      <c r="G79" s="49"/>
    </row>
    <row r="80" spans="2:7">
      <c r="B80" s="38"/>
      <c r="C80" s="49"/>
      <c r="D80" s="49"/>
      <c r="E80" s="49"/>
      <c r="F80" s="49"/>
      <c r="G80" s="49"/>
    </row>
    <row r="81" spans="2:6">
      <c r="B81" s="22" t="s">
        <v>50</v>
      </c>
    </row>
    <row r="83" spans="2:6">
      <c r="B83" s="37"/>
    </row>
    <row r="84" spans="2:6" ht="24" customHeight="1">
      <c r="B84" s="24" t="s">
        <v>51</v>
      </c>
      <c r="C84" s="25" t="s">
        <v>52</v>
      </c>
      <c r="D84" s="25" t="s">
        <v>53</v>
      </c>
      <c r="E84" s="25" t="s">
        <v>54</v>
      </c>
      <c r="F84" s="25" t="s">
        <v>55</v>
      </c>
    </row>
    <row r="85" spans="2:6">
      <c r="B85" s="26" t="s">
        <v>56</v>
      </c>
      <c r="C85" s="52">
        <v>13653758.390000001</v>
      </c>
      <c r="D85" s="53">
        <v>3641143</v>
      </c>
      <c r="E85" s="53">
        <v>-10012615.34</v>
      </c>
      <c r="F85" s="53">
        <v>0</v>
      </c>
    </row>
    <row r="86" spans="2:6">
      <c r="B86" s="28" t="s">
        <v>57</v>
      </c>
      <c r="C86" s="54">
        <v>666650581.96000004</v>
      </c>
      <c r="D86" s="34">
        <v>711937372.13</v>
      </c>
      <c r="E86" s="34">
        <v>45286790.170000002</v>
      </c>
      <c r="F86" s="34"/>
    </row>
    <row r="87" spans="2:6">
      <c r="B87" s="28"/>
      <c r="C87" s="54"/>
      <c r="D87" s="34"/>
      <c r="E87" s="34"/>
      <c r="F87" s="34"/>
    </row>
    <row r="88" spans="2:6">
      <c r="B88" s="28" t="s">
        <v>58</v>
      </c>
      <c r="C88" s="34">
        <v>578003.41</v>
      </c>
      <c r="D88" s="34">
        <v>578003.41</v>
      </c>
      <c r="E88" s="34"/>
      <c r="F88" s="34">
        <v>0</v>
      </c>
    </row>
    <row r="89" spans="2:6">
      <c r="B89" s="28" t="s">
        <v>59</v>
      </c>
      <c r="C89" s="34">
        <v>1448503.1</v>
      </c>
      <c r="D89" s="34">
        <v>1448503.1</v>
      </c>
      <c r="E89" s="34"/>
      <c r="F89" s="34"/>
    </row>
    <row r="90" spans="2:6">
      <c r="B90" s="28" t="s">
        <v>60</v>
      </c>
      <c r="C90" s="34">
        <v>4380</v>
      </c>
      <c r="D90" s="34">
        <v>4380</v>
      </c>
      <c r="E90" s="34"/>
      <c r="F90" s="34"/>
    </row>
    <row r="91" spans="2:6">
      <c r="B91" s="28" t="s">
        <v>61</v>
      </c>
      <c r="C91" s="34">
        <v>3068142.26</v>
      </c>
      <c r="D91" s="34">
        <v>3278844.66</v>
      </c>
      <c r="E91" s="34">
        <v>210702.4</v>
      </c>
      <c r="F91" s="34"/>
    </row>
    <row r="92" spans="2:6">
      <c r="B92" s="28" t="s">
        <v>62</v>
      </c>
      <c r="C92" s="34">
        <v>3104822.93</v>
      </c>
      <c r="D92" s="34">
        <v>3104822.93</v>
      </c>
      <c r="E92" s="34"/>
      <c r="F92" s="34"/>
    </row>
    <row r="93" spans="2:6">
      <c r="B93" s="28" t="s">
        <v>63</v>
      </c>
      <c r="C93" s="34">
        <v>266485.73</v>
      </c>
      <c r="D93" s="34">
        <v>266485.73</v>
      </c>
      <c r="E93" s="34"/>
      <c r="F93" s="34"/>
    </row>
    <row r="94" spans="2:6">
      <c r="B94" s="28" t="s">
        <v>64</v>
      </c>
      <c r="C94" s="34">
        <v>733739.51</v>
      </c>
      <c r="D94" s="34">
        <v>733739.51</v>
      </c>
      <c r="E94" s="34"/>
      <c r="F94" s="34"/>
    </row>
    <row r="95" spans="2:6">
      <c r="B95" s="28" t="s">
        <v>65</v>
      </c>
      <c r="C95" s="34">
        <v>199659.17</v>
      </c>
      <c r="D95" s="34">
        <v>211259.17</v>
      </c>
      <c r="E95" s="34">
        <v>11600</v>
      </c>
      <c r="F95" s="34"/>
    </row>
    <row r="96" spans="2:6">
      <c r="B96" s="28" t="s">
        <v>66</v>
      </c>
      <c r="C96" s="34">
        <v>8274515.3300000001</v>
      </c>
      <c r="D96" s="34">
        <v>8336315.3300000001</v>
      </c>
      <c r="E96" s="34">
        <v>61800</v>
      </c>
      <c r="F96" s="34"/>
    </row>
    <row r="97" spans="2:8">
      <c r="B97" s="28" t="s">
        <v>67</v>
      </c>
      <c r="C97" s="34">
        <v>281126.82</v>
      </c>
      <c r="D97" s="34">
        <v>287714.71999999997</v>
      </c>
      <c r="E97" s="34">
        <v>6587.9</v>
      </c>
      <c r="F97" s="34"/>
    </row>
    <row r="98" spans="2:8">
      <c r="B98" s="28" t="s">
        <v>68</v>
      </c>
      <c r="C98" s="34">
        <v>708390.99</v>
      </c>
      <c r="D98" s="34">
        <v>708390.99</v>
      </c>
      <c r="E98" s="34"/>
      <c r="F98" s="34"/>
    </row>
    <row r="99" spans="2:8">
      <c r="B99" s="28" t="s">
        <v>69</v>
      </c>
      <c r="C99" s="34">
        <v>10245116</v>
      </c>
      <c r="D99" s="34">
        <v>10245116</v>
      </c>
      <c r="E99" s="34"/>
      <c r="F99" s="34"/>
    </row>
    <row r="100" spans="2:8">
      <c r="B100" s="28" t="s">
        <v>70</v>
      </c>
      <c r="C100" s="34">
        <v>3755432.54</v>
      </c>
      <c r="D100" s="34">
        <v>3755432.54</v>
      </c>
      <c r="E100" s="34"/>
      <c r="F100" s="34"/>
    </row>
    <row r="101" spans="2:8">
      <c r="B101" s="28" t="s">
        <v>71</v>
      </c>
      <c r="C101" s="34">
        <v>1328412.6299999999</v>
      </c>
      <c r="D101" s="34">
        <v>1328412.6299999999</v>
      </c>
      <c r="E101" s="34"/>
      <c r="F101" s="34"/>
    </row>
    <row r="102" spans="2:8">
      <c r="B102" s="28" t="s">
        <v>72</v>
      </c>
      <c r="C102" s="34">
        <v>1176852.0900000001</v>
      </c>
      <c r="D102" s="34">
        <v>1176852.0900000001</v>
      </c>
      <c r="E102" s="34"/>
      <c r="F102" s="34"/>
    </row>
    <row r="103" spans="2:8">
      <c r="B103" s="28" t="s">
        <v>73</v>
      </c>
      <c r="C103" s="34">
        <v>7019448.0999999996</v>
      </c>
      <c r="D103" s="34">
        <v>7019448.0999999996</v>
      </c>
      <c r="E103" s="34"/>
      <c r="F103" s="34"/>
      <c r="H103" s="55"/>
    </row>
    <row r="104" spans="2:8">
      <c r="B104" s="28" t="s">
        <v>74</v>
      </c>
      <c r="C104" s="34">
        <v>3351784</v>
      </c>
      <c r="D104" s="34">
        <v>3351784</v>
      </c>
      <c r="E104" s="34"/>
      <c r="F104" s="34"/>
    </row>
    <row r="105" spans="2:8">
      <c r="B105" s="28" t="s">
        <v>75</v>
      </c>
      <c r="C105" s="34">
        <v>12880</v>
      </c>
      <c r="D105" s="34">
        <v>12880</v>
      </c>
      <c r="E105" s="34"/>
      <c r="F105" s="34"/>
    </row>
    <row r="106" spans="2:8">
      <c r="B106" s="28" t="s">
        <v>76</v>
      </c>
      <c r="C106" s="34">
        <v>2441050</v>
      </c>
      <c r="D106" s="34">
        <v>2441050</v>
      </c>
      <c r="E106" s="34"/>
      <c r="F106" s="34"/>
    </row>
    <row r="107" spans="2:8">
      <c r="B107" s="28" t="s">
        <v>77</v>
      </c>
      <c r="C107" s="34">
        <v>2183</v>
      </c>
      <c r="D107" s="34">
        <v>2183</v>
      </c>
      <c r="E107" s="34"/>
      <c r="F107" s="34"/>
    </row>
    <row r="108" spans="2:8">
      <c r="B108" s="28" t="s">
        <v>78</v>
      </c>
      <c r="C108" s="34">
        <v>267143.13</v>
      </c>
      <c r="D108" s="34">
        <v>267143.13</v>
      </c>
      <c r="E108" s="34"/>
      <c r="F108" s="34"/>
    </row>
    <row r="109" spans="2:8">
      <c r="B109" s="28" t="s">
        <v>79</v>
      </c>
      <c r="C109" s="34">
        <v>785337.75</v>
      </c>
      <c r="D109" s="34">
        <v>785337.75</v>
      </c>
      <c r="E109" s="34"/>
      <c r="F109" s="34"/>
    </row>
    <row r="110" spans="2:8">
      <c r="B110" s="28" t="s">
        <v>80</v>
      </c>
      <c r="C110" s="34">
        <v>66845.17</v>
      </c>
      <c r="D110" s="34">
        <v>66845.17</v>
      </c>
      <c r="E110" s="34"/>
      <c r="F110" s="34"/>
    </row>
    <row r="111" spans="2:8">
      <c r="B111" s="28" t="s">
        <v>81</v>
      </c>
      <c r="C111" s="34">
        <v>130105.7</v>
      </c>
      <c r="D111" s="34">
        <v>130105.7</v>
      </c>
      <c r="E111" s="34"/>
      <c r="F111" s="34"/>
    </row>
    <row r="112" spans="2:8">
      <c r="B112" s="28" t="s">
        <v>82</v>
      </c>
      <c r="C112" s="34">
        <v>342308.29</v>
      </c>
      <c r="D112" s="34">
        <v>495899.82</v>
      </c>
      <c r="E112" s="34">
        <v>153591.53</v>
      </c>
      <c r="F112" s="34"/>
    </row>
    <row r="113" spans="2:6">
      <c r="B113" s="28" t="s">
        <v>83</v>
      </c>
      <c r="C113" s="34">
        <v>133741.78</v>
      </c>
      <c r="D113" s="34">
        <v>133741.78</v>
      </c>
      <c r="E113" s="34"/>
      <c r="F113" s="34"/>
    </row>
    <row r="114" spans="2:6">
      <c r="B114" s="28" t="s">
        <v>84</v>
      </c>
      <c r="C114" s="34">
        <v>58200</v>
      </c>
      <c r="D114" s="34">
        <v>58200</v>
      </c>
      <c r="E114" s="34"/>
      <c r="F114" s="34"/>
    </row>
    <row r="115" spans="2:6">
      <c r="B115" s="28" t="s">
        <v>85</v>
      </c>
      <c r="C115" s="34">
        <v>36380.74</v>
      </c>
      <c r="D115" s="34">
        <v>36380.74</v>
      </c>
      <c r="E115" s="34">
        <v>0</v>
      </c>
      <c r="F115" s="34"/>
    </row>
    <row r="116" spans="2:6">
      <c r="B116" s="28"/>
      <c r="C116" s="54"/>
      <c r="D116" s="34"/>
      <c r="E116" s="34">
        <v>0</v>
      </c>
      <c r="F116" s="34"/>
    </row>
    <row r="117" spans="2:6">
      <c r="B117" s="28" t="s">
        <v>86</v>
      </c>
      <c r="C117" s="54"/>
      <c r="D117" s="34"/>
      <c r="E117" s="34">
        <v>0</v>
      </c>
      <c r="F117" s="34">
        <v>0</v>
      </c>
    </row>
    <row r="118" spans="2:6">
      <c r="B118" s="28" t="s">
        <v>87</v>
      </c>
      <c r="C118" s="54">
        <v>-110602.55</v>
      </c>
      <c r="D118" s="34">
        <v>-110602.55</v>
      </c>
      <c r="E118" s="34"/>
      <c r="F118" s="34"/>
    </row>
    <row r="119" spans="2:6">
      <c r="B119" s="28" t="s">
        <v>88</v>
      </c>
      <c r="C119" s="54">
        <v>-1389511.75</v>
      </c>
      <c r="D119" s="34">
        <v>-1389511.75</v>
      </c>
      <c r="E119" s="34"/>
      <c r="F119" s="34"/>
    </row>
    <row r="120" spans="2:6">
      <c r="B120" s="28" t="s">
        <v>89</v>
      </c>
      <c r="C120" s="54">
        <v>-985.5</v>
      </c>
      <c r="D120" s="34">
        <v>-985.5</v>
      </c>
      <c r="E120" s="34"/>
      <c r="F120" s="34"/>
    </row>
    <row r="121" spans="2:6">
      <c r="B121" s="28" t="s">
        <v>90</v>
      </c>
      <c r="C121" s="54">
        <v>-5326717.74</v>
      </c>
      <c r="D121" s="34">
        <v>-5326717.74</v>
      </c>
      <c r="E121" s="34"/>
      <c r="F121" s="34"/>
    </row>
    <row r="122" spans="2:6">
      <c r="B122" s="28" t="s">
        <v>91</v>
      </c>
      <c r="C122" s="54">
        <v>-742140.47</v>
      </c>
      <c r="D122" s="34">
        <v>-742140.47</v>
      </c>
      <c r="E122" s="34"/>
      <c r="F122" s="34"/>
    </row>
    <row r="123" spans="2:6">
      <c r="B123" s="28" t="s">
        <v>92</v>
      </c>
      <c r="C123" s="54">
        <v>-28455.29</v>
      </c>
      <c r="D123" s="34">
        <v>-28455.29</v>
      </c>
      <c r="E123" s="34"/>
      <c r="F123" s="34"/>
    </row>
    <row r="124" spans="2:6">
      <c r="B124" s="28" t="s">
        <v>93</v>
      </c>
      <c r="C124" s="54">
        <v>-749617.68</v>
      </c>
      <c r="D124" s="34">
        <v>-749617.68</v>
      </c>
      <c r="E124" s="34"/>
      <c r="F124" s="34"/>
    </row>
    <row r="125" spans="2:6">
      <c r="B125" s="28" t="s">
        <v>94</v>
      </c>
      <c r="C125" s="54">
        <v>-79341.399999999994</v>
      </c>
      <c r="D125" s="34">
        <v>-79341.399999999994</v>
      </c>
      <c r="E125" s="34"/>
      <c r="F125" s="34"/>
    </row>
    <row r="126" spans="2:6">
      <c r="B126" s="28" t="s">
        <v>95</v>
      </c>
      <c r="C126" s="54">
        <v>-8713324.5500000007</v>
      </c>
      <c r="D126" s="34">
        <v>-8713324.5500000007</v>
      </c>
      <c r="E126" s="34"/>
      <c r="F126" s="34"/>
    </row>
    <row r="127" spans="2:6">
      <c r="B127" s="28" t="s">
        <v>96</v>
      </c>
      <c r="C127" s="54">
        <v>-1848319.38</v>
      </c>
      <c r="D127" s="34">
        <v>-1848319.38</v>
      </c>
      <c r="E127" s="34"/>
      <c r="F127" s="34"/>
    </row>
    <row r="128" spans="2:6">
      <c r="B128" s="28" t="s">
        <v>97</v>
      </c>
      <c r="C128" s="54">
        <v>-990721.39</v>
      </c>
      <c r="D128" s="34">
        <v>-990721.39</v>
      </c>
      <c r="E128" s="34"/>
      <c r="F128" s="34"/>
    </row>
    <row r="129" spans="2:6">
      <c r="B129" s="28" t="s">
        <v>98</v>
      </c>
      <c r="C129" s="54">
        <v>-7488517.0599999996</v>
      </c>
      <c r="D129" s="34">
        <v>-7488517.0599999996</v>
      </c>
      <c r="E129" s="34"/>
      <c r="F129" s="34"/>
    </row>
    <row r="130" spans="2:6">
      <c r="B130" s="28" t="s">
        <v>99</v>
      </c>
      <c r="C130" s="54">
        <v>-12880</v>
      </c>
      <c r="D130" s="34">
        <v>-12880</v>
      </c>
      <c r="E130" s="34"/>
      <c r="F130" s="34"/>
    </row>
    <row r="131" spans="2:6">
      <c r="B131" s="28" t="s">
        <v>100</v>
      </c>
      <c r="C131" s="54">
        <v>-170575.82</v>
      </c>
      <c r="D131" s="34">
        <v>-170575.82</v>
      </c>
      <c r="E131" s="34"/>
      <c r="F131" s="34"/>
    </row>
    <row r="132" spans="2:6">
      <c r="B132" s="28" t="s">
        <v>101</v>
      </c>
      <c r="C132" s="54">
        <v>-809421.28</v>
      </c>
      <c r="D132" s="34">
        <v>-809421.28</v>
      </c>
      <c r="E132" s="34"/>
      <c r="F132" s="34"/>
    </row>
    <row r="133" spans="2:6">
      <c r="B133" s="28" t="s">
        <v>102</v>
      </c>
      <c r="C133" s="54">
        <v>-139832.41</v>
      </c>
      <c r="D133" s="34">
        <v>-139832.41</v>
      </c>
      <c r="E133" s="34"/>
      <c r="F133" s="34"/>
    </row>
    <row r="134" spans="2:6">
      <c r="B134" s="28" t="s">
        <v>103</v>
      </c>
      <c r="C134" s="54">
        <v>-144390.39000000001</v>
      </c>
      <c r="D134" s="34">
        <v>-144390.39000000001</v>
      </c>
      <c r="E134" s="34"/>
      <c r="F134" s="34"/>
    </row>
    <row r="135" spans="2:6">
      <c r="B135" s="28" t="s">
        <v>104</v>
      </c>
      <c r="C135" s="54">
        <v>-33618.31</v>
      </c>
      <c r="D135" s="34">
        <v>-33618.31</v>
      </c>
      <c r="E135" s="34"/>
      <c r="F135" s="34"/>
    </row>
    <row r="136" spans="2:6" ht="15">
      <c r="B136" s="56" t="s">
        <v>105</v>
      </c>
      <c r="C136" s="35">
        <v>-9750.39</v>
      </c>
      <c r="D136" s="35">
        <v>-9750.39</v>
      </c>
      <c r="E136" s="35"/>
      <c r="F136" s="35">
        <v>0</v>
      </c>
    </row>
    <row r="137" spans="2:6" ht="18" customHeight="1">
      <c r="C137" s="32">
        <f>SUM(C85:C136)</f>
        <v>701336607.16000032</v>
      </c>
      <c r="D137" s="32">
        <f>SUM(D85:D136)</f>
        <v>737055063.77000034</v>
      </c>
      <c r="E137" s="32">
        <f>SUM(E85:E136)</f>
        <v>35718456.659999996</v>
      </c>
      <c r="F137" s="57"/>
    </row>
    <row r="138" spans="2:6">
      <c r="E138" s="58"/>
    </row>
    <row r="139" spans="2:6">
      <c r="E139" s="58"/>
    </row>
    <row r="140" spans="2:6" ht="21.75" customHeight="1">
      <c r="B140" s="24" t="s">
        <v>106</v>
      </c>
      <c r="C140" s="25" t="s">
        <v>52</v>
      </c>
      <c r="D140" s="25" t="s">
        <v>53</v>
      </c>
      <c r="E140" s="25" t="s">
        <v>54</v>
      </c>
      <c r="F140" s="25" t="s">
        <v>55</v>
      </c>
    </row>
    <row r="141" spans="2:6">
      <c r="B141" s="26" t="s">
        <v>107</v>
      </c>
      <c r="C141" s="27"/>
      <c r="D141" s="27"/>
      <c r="E141" s="27"/>
      <c r="F141" s="27"/>
    </row>
    <row r="142" spans="2:6">
      <c r="B142" s="28" t="s">
        <v>108</v>
      </c>
      <c r="C142" s="29">
        <v>19831.330000000002</v>
      </c>
      <c r="D142" s="29">
        <v>19831.330000000002</v>
      </c>
      <c r="E142" s="29"/>
      <c r="F142" s="29"/>
    </row>
    <row r="143" spans="2:6">
      <c r="B143" s="28"/>
      <c r="C143" s="29"/>
      <c r="D143" s="29"/>
      <c r="E143" s="29"/>
      <c r="F143" s="29"/>
    </row>
    <row r="144" spans="2:6">
      <c r="B144" s="28" t="s">
        <v>109</v>
      </c>
      <c r="C144" s="29">
        <v>548157.77</v>
      </c>
      <c r="D144" s="29">
        <v>576258.39</v>
      </c>
      <c r="E144" s="29">
        <v>28100.62</v>
      </c>
      <c r="F144" s="29"/>
    </row>
    <row r="145" spans="2:6">
      <c r="B145" s="28" t="s">
        <v>110</v>
      </c>
      <c r="C145" s="29">
        <v>-548157.77</v>
      </c>
      <c r="D145" s="29">
        <v>-563208.53</v>
      </c>
      <c r="E145" s="29">
        <v>-15050.76</v>
      </c>
      <c r="F145" s="29"/>
    </row>
    <row r="146" spans="2:6">
      <c r="B146" s="28"/>
      <c r="C146" s="29"/>
      <c r="D146" s="29"/>
      <c r="E146" s="29"/>
      <c r="F146" s="29"/>
    </row>
    <row r="147" spans="2:6">
      <c r="B147" s="28" t="s">
        <v>86</v>
      </c>
      <c r="C147" s="29"/>
      <c r="D147" s="29"/>
      <c r="E147" s="29"/>
      <c r="F147" s="29"/>
    </row>
    <row r="148" spans="2:6">
      <c r="B148" s="28" t="s">
        <v>105</v>
      </c>
      <c r="C148" s="29">
        <v>-9750.39</v>
      </c>
      <c r="D148" s="29">
        <v>-9750.39</v>
      </c>
      <c r="E148" s="29"/>
      <c r="F148" s="29"/>
    </row>
    <row r="149" spans="2:6" ht="15">
      <c r="B149" s="56"/>
      <c r="C149" s="31"/>
      <c r="D149" s="31"/>
      <c r="E149" s="31"/>
      <c r="F149" s="31"/>
    </row>
    <row r="150" spans="2:6" ht="16.5" customHeight="1">
      <c r="C150" s="32">
        <f>+C148+C145+C144+C142</f>
        <v>10080.939999999988</v>
      </c>
      <c r="D150" s="32">
        <f t="shared" ref="D150:E150" si="1">+D148+D145+D144+D142</f>
        <v>23130.799999999974</v>
      </c>
      <c r="E150" s="32">
        <f t="shared" si="1"/>
        <v>13049.859999999999</v>
      </c>
      <c r="F150" s="57"/>
    </row>
    <row r="151" spans="2:6">
      <c r="E151" s="58"/>
    </row>
    <row r="152" spans="2:6">
      <c r="E152" s="58"/>
    </row>
    <row r="153" spans="2:6" ht="27" customHeight="1">
      <c r="B153" s="24" t="s">
        <v>111</v>
      </c>
      <c r="C153" s="25" t="s">
        <v>9</v>
      </c>
      <c r="E153" s="58"/>
    </row>
    <row r="154" spans="2:6">
      <c r="B154" s="26" t="s">
        <v>112</v>
      </c>
      <c r="C154" s="27"/>
      <c r="E154" s="58"/>
    </row>
    <row r="155" spans="2:6">
      <c r="B155" s="28" t="s">
        <v>39</v>
      </c>
      <c r="C155" s="29"/>
      <c r="E155" s="58"/>
    </row>
    <row r="156" spans="2:6">
      <c r="B156" s="30"/>
      <c r="C156" s="31"/>
      <c r="E156" s="58"/>
    </row>
    <row r="157" spans="2:6" ht="15" customHeight="1">
      <c r="C157" s="25">
        <f>SUM(C155:C156)</f>
        <v>0</v>
      </c>
      <c r="E157" s="58"/>
    </row>
    <row r="158" spans="2:6">
      <c r="E158" s="58"/>
    </row>
    <row r="159" spans="2:6" ht="22.5" customHeight="1">
      <c r="B159" s="59" t="s">
        <v>113</v>
      </c>
      <c r="C159" s="60" t="s">
        <v>9</v>
      </c>
      <c r="D159" s="61" t="s">
        <v>114</v>
      </c>
      <c r="E159" s="58"/>
    </row>
    <row r="160" spans="2:6">
      <c r="B160" s="62" t="s">
        <v>39</v>
      </c>
      <c r="C160" s="63"/>
      <c r="D160" s="64"/>
      <c r="E160" s="58"/>
    </row>
    <row r="161" spans="2:6">
      <c r="B161" s="65"/>
      <c r="C161" s="66"/>
      <c r="D161" s="66"/>
    </row>
    <row r="162" spans="2:6" ht="14.25" customHeight="1">
      <c r="C162" s="25">
        <f>SUM(C161:C161)</f>
        <v>0</v>
      </c>
      <c r="D162" s="25"/>
    </row>
    <row r="164" spans="2:6">
      <c r="B164" s="18" t="s">
        <v>115</v>
      </c>
    </row>
    <row r="166" spans="2:6" ht="20.25" customHeight="1">
      <c r="B166" s="59" t="s">
        <v>116</v>
      </c>
      <c r="C166" s="60" t="s">
        <v>9</v>
      </c>
      <c r="D166" s="25" t="s">
        <v>28</v>
      </c>
      <c r="E166" s="25" t="s">
        <v>29</v>
      </c>
      <c r="F166" s="25" t="s">
        <v>30</v>
      </c>
    </row>
    <row r="167" spans="2:6">
      <c r="B167" s="26" t="s">
        <v>117</v>
      </c>
      <c r="C167" s="53">
        <v>452619.94</v>
      </c>
      <c r="D167" s="53">
        <v>452619.94</v>
      </c>
      <c r="E167" s="53"/>
      <c r="F167" s="53"/>
    </row>
    <row r="168" spans="2:6">
      <c r="B168" s="28" t="s">
        <v>118</v>
      </c>
      <c r="C168" s="34">
        <v>352616.38</v>
      </c>
      <c r="D168" s="34">
        <v>352616.38</v>
      </c>
      <c r="E168" s="34"/>
      <c r="F168" s="34"/>
    </row>
    <row r="169" spans="2:6">
      <c r="B169" s="28" t="s">
        <v>119</v>
      </c>
      <c r="C169" s="34">
        <v>673.08</v>
      </c>
      <c r="D169" s="34">
        <v>673.08</v>
      </c>
      <c r="E169" s="34"/>
      <c r="F169" s="34"/>
    </row>
    <row r="170" spans="2:6">
      <c r="B170" s="28" t="s">
        <v>120</v>
      </c>
      <c r="C170" s="34">
        <v>4826.75</v>
      </c>
      <c r="D170" s="34">
        <v>4826.75</v>
      </c>
      <c r="E170" s="34"/>
      <c r="F170" s="34"/>
    </row>
    <row r="171" spans="2:6">
      <c r="B171" s="28" t="s">
        <v>121</v>
      </c>
      <c r="C171" s="34">
        <v>134.62</v>
      </c>
      <c r="D171" s="34">
        <v>134.62</v>
      </c>
      <c r="E171" s="34"/>
      <c r="F171" s="34"/>
    </row>
    <row r="172" spans="2:6">
      <c r="B172" s="28" t="s">
        <v>122</v>
      </c>
      <c r="C172" s="34">
        <v>482.68</v>
      </c>
      <c r="D172" s="34">
        <v>482.68</v>
      </c>
      <c r="E172" s="34"/>
      <c r="F172" s="34"/>
    </row>
    <row r="173" spans="2:6">
      <c r="B173" s="28" t="s">
        <v>123</v>
      </c>
      <c r="C173" s="34">
        <v>106583.87</v>
      </c>
      <c r="D173" s="34">
        <v>106583.87</v>
      </c>
      <c r="E173" s="34"/>
      <c r="F173" s="34"/>
    </row>
    <row r="174" spans="2:6">
      <c r="B174" s="28" t="s">
        <v>124</v>
      </c>
      <c r="C174" s="34">
        <v>6665.67</v>
      </c>
      <c r="D174" s="34">
        <v>6665.67</v>
      </c>
      <c r="E174" s="34"/>
      <c r="F174" s="34"/>
    </row>
    <row r="175" spans="2:6">
      <c r="B175" s="28" t="s">
        <v>125</v>
      </c>
      <c r="C175" s="34">
        <v>3979.51</v>
      </c>
      <c r="D175" s="34">
        <v>3979.51</v>
      </c>
      <c r="E175" s="34"/>
      <c r="F175" s="34"/>
    </row>
    <row r="176" spans="2:6">
      <c r="B176" s="28" t="s">
        <v>126</v>
      </c>
      <c r="C176" s="34">
        <v>47124.55</v>
      </c>
      <c r="D176" s="34">
        <v>47124.55</v>
      </c>
      <c r="E176" s="34"/>
      <c r="F176" s="34"/>
    </row>
    <row r="177" spans="2:6">
      <c r="B177" s="28" t="s">
        <v>127</v>
      </c>
      <c r="C177" s="34">
        <v>51581.72</v>
      </c>
      <c r="D177" s="34">
        <v>51581.72</v>
      </c>
      <c r="E177" s="34"/>
      <c r="F177" s="34"/>
    </row>
    <row r="178" spans="2:6">
      <c r="B178" s="28" t="s">
        <v>128</v>
      </c>
      <c r="C178" s="34">
        <v>25574.15</v>
      </c>
      <c r="D178" s="34">
        <v>25574.15</v>
      </c>
      <c r="E178" s="34"/>
      <c r="F178" s="34"/>
    </row>
    <row r="179" spans="2:6">
      <c r="B179" s="28" t="s">
        <v>129</v>
      </c>
      <c r="C179" s="34">
        <v>55376.27</v>
      </c>
      <c r="D179" s="34">
        <v>55376.27</v>
      </c>
      <c r="E179" s="34"/>
      <c r="F179" s="34"/>
    </row>
    <row r="180" spans="2:6">
      <c r="B180" s="28"/>
      <c r="C180" s="34">
        <v>1108239.19</v>
      </c>
      <c r="D180" s="34">
        <v>1108239.19</v>
      </c>
      <c r="E180" s="34"/>
      <c r="F180" s="34"/>
    </row>
    <row r="181" spans="2:6">
      <c r="B181" s="30"/>
      <c r="C181" s="35"/>
      <c r="D181" s="35"/>
      <c r="E181" s="35"/>
      <c r="F181" s="35"/>
    </row>
    <row r="182" spans="2:6" ht="16.5" customHeight="1">
      <c r="C182" s="32">
        <f>SUM(C167:C181)</f>
        <v>2216478.38</v>
      </c>
      <c r="D182" s="32">
        <f>SUM(D167:D181)</f>
        <v>2216478.38</v>
      </c>
      <c r="E182" s="25">
        <f>SUM(E181:E181)</f>
        <v>0</v>
      </c>
      <c r="F182" s="25">
        <f>SUM(F181:F181)</f>
        <v>0</v>
      </c>
    </row>
    <row r="186" spans="2:6" ht="20.25" customHeight="1">
      <c r="B186" s="59" t="s">
        <v>130</v>
      </c>
      <c r="C186" s="60" t="s">
        <v>9</v>
      </c>
      <c r="D186" s="25" t="s">
        <v>131</v>
      </c>
      <c r="E186" s="25" t="s">
        <v>114</v>
      </c>
    </row>
    <row r="187" spans="2:6">
      <c r="B187" s="67" t="s">
        <v>132</v>
      </c>
      <c r="C187" s="68"/>
      <c r="D187" s="69"/>
      <c r="E187" s="70"/>
    </row>
    <row r="188" spans="2:6">
      <c r="B188" s="71"/>
      <c r="C188" s="72"/>
      <c r="D188" s="73"/>
      <c r="E188" s="74"/>
    </row>
    <row r="189" spans="2:6">
      <c r="B189" s="75" t="s">
        <v>39</v>
      </c>
      <c r="C189" s="76"/>
      <c r="D189" s="77"/>
      <c r="E189" s="78"/>
    </row>
    <row r="190" spans="2:6" ht="16.5" customHeight="1">
      <c r="C190" s="25">
        <f>SUM(C188:C189)</f>
        <v>0</v>
      </c>
      <c r="D190" s="79"/>
      <c r="E190" s="80"/>
    </row>
    <row r="193" spans="2:5" ht="27.75" customHeight="1">
      <c r="B193" s="59" t="s">
        <v>133</v>
      </c>
      <c r="C193" s="60" t="s">
        <v>9</v>
      </c>
      <c r="D193" s="25" t="s">
        <v>131</v>
      </c>
      <c r="E193" s="25" t="s">
        <v>114</v>
      </c>
    </row>
    <row r="194" spans="2:5">
      <c r="B194" s="67" t="s">
        <v>134</v>
      </c>
      <c r="C194" s="68"/>
      <c r="D194" s="69"/>
      <c r="E194" s="70"/>
    </row>
    <row r="195" spans="2:5">
      <c r="B195" s="71"/>
      <c r="C195" s="72"/>
      <c r="D195" s="73"/>
      <c r="E195" s="74"/>
    </row>
    <row r="196" spans="2:5">
      <c r="B196" s="75" t="s">
        <v>39</v>
      </c>
      <c r="C196" s="76"/>
      <c r="D196" s="77"/>
      <c r="E196" s="78"/>
    </row>
    <row r="197" spans="2:5" ht="15" customHeight="1">
      <c r="C197" s="25">
        <f>SUM(C195:C196)</f>
        <v>0</v>
      </c>
      <c r="D197" s="79"/>
      <c r="E197" s="80"/>
    </row>
    <row r="198" spans="2:5" ht="15">
      <c r="B198"/>
    </row>
    <row r="200" spans="2:5" ht="24" customHeight="1">
      <c r="B200" s="59" t="s">
        <v>135</v>
      </c>
      <c r="C200" s="60" t="s">
        <v>9</v>
      </c>
      <c r="D200" s="25" t="s">
        <v>131</v>
      </c>
      <c r="E200" s="25" t="s">
        <v>114</v>
      </c>
    </row>
    <row r="201" spans="2:5">
      <c r="B201" s="67" t="s">
        <v>136</v>
      </c>
      <c r="C201" s="68"/>
      <c r="D201" s="69"/>
      <c r="E201" s="70"/>
    </row>
    <row r="202" spans="2:5">
      <c r="B202" s="71"/>
      <c r="C202" s="72"/>
      <c r="D202" s="73"/>
      <c r="E202" s="74"/>
    </row>
    <row r="203" spans="2:5">
      <c r="B203" s="75" t="s">
        <v>39</v>
      </c>
      <c r="C203" s="76"/>
      <c r="D203" s="77"/>
      <c r="E203" s="78"/>
    </row>
    <row r="204" spans="2:5" ht="16.5" customHeight="1">
      <c r="C204" s="25">
        <f>SUM(C202:C203)</f>
        <v>0</v>
      </c>
      <c r="D204" s="79"/>
      <c r="E204" s="80"/>
    </row>
    <row r="207" spans="2:5" ht="24" customHeight="1">
      <c r="B207" s="59" t="s">
        <v>137</v>
      </c>
      <c r="C207" s="60" t="s">
        <v>9</v>
      </c>
      <c r="D207" s="81" t="s">
        <v>131</v>
      </c>
      <c r="E207" s="81" t="s">
        <v>43</v>
      </c>
    </row>
    <row r="208" spans="2:5">
      <c r="B208" s="67" t="s">
        <v>138</v>
      </c>
      <c r="C208" s="27"/>
      <c r="D208" s="27">
        <v>0</v>
      </c>
      <c r="E208" s="27">
        <v>0</v>
      </c>
    </row>
    <row r="209" spans="2:8">
      <c r="B209" s="28"/>
      <c r="C209" s="29"/>
      <c r="D209" s="29">
        <v>0</v>
      </c>
      <c r="E209" s="29">
        <v>0</v>
      </c>
    </row>
    <row r="210" spans="2:8">
      <c r="B210" s="30" t="s">
        <v>39</v>
      </c>
      <c r="C210" s="82"/>
      <c r="D210" s="82">
        <v>0</v>
      </c>
      <c r="E210" s="82">
        <v>0</v>
      </c>
    </row>
    <row r="211" spans="2:8" ht="18.75" customHeight="1">
      <c r="C211" s="25">
        <f>SUM(C209:C210)</f>
        <v>0</v>
      </c>
      <c r="D211" s="79"/>
      <c r="E211" s="80"/>
    </row>
    <row r="215" spans="2:8">
      <c r="B215" s="18" t="s">
        <v>139</v>
      </c>
    </row>
    <row r="216" spans="2:8">
      <c r="B216" s="18"/>
    </row>
    <row r="217" spans="2:8">
      <c r="B217" s="18" t="s">
        <v>140</v>
      </c>
    </row>
    <row r="219" spans="2:8" ht="24" customHeight="1">
      <c r="B219" s="83" t="s">
        <v>141</v>
      </c>
      <c r="C219" s="84" t="s">
        <v>9</v>
      </c>
      <c r="D219" s="25" t="s">
        <v>142</v>
      </c>
      <c r="E219" s="25" t="s">
        <v>43</v>
      </c>
    </row>
    <row r="220" spans="2:8" ht="15" customHeight="1">
      <c r="B220" s="26" t="s">
        <v>140</v>
      </c>
      <c r="C220" s="53"/>
      <c r="D220" s="53"/>
      <c r="E220" s="53"/>
      <c r="H220" s="85"/>
    </row>
    <row r="221" spans="2:8" ht="15" customHeight="1">
      <c r="B221" s="86" t="s">
        <v>143</v>
      </c>
      <c r="C221" s="87">
        <v>3639984.05</v>
      </c>
      <c r="D221" s="34"/>
      <c r="E221" s="88"/>
      <c r="F221"/>
      <c r="H221" s="85"/>
    </row>
    <row r="222" spans="2:8" ht="15" customHeight="1">
      <c r="B222" s="86" t="s">
        <v>144</v>
      </c>
      <c r="C222" s="87">
        <v>56950.080000000002</v>
      </c>
      <c r="D222" s="34"/>
      <c r="E222" s="88"/>
      <c r="F222"/>
      <c r="H222" s="85"/>
    </row>
    <row r="223" spans="2:8" ht="15" customHeight="1">
      <c r="B223" s="86" t="s">
        <v>145</v>
      </c>
      <c r="C223" s="87">
        <v>308675</v>
      </c>
      <c r="D223" s="34"/>
      <c r="E223" s="88"/>
      <c r="F223"/>
      <c r="H223" s="85"/>
    </row>
    <row r="224" spans="2:8" ht="15" customHeight="1">
      <c r="B224" s="86" t="s">
        <v>146</v>
      </c>
      <c r="C224" s="87">
        <v>11154260.91</v>
      </c>
      <c r="D224" s="34"/>
      <c r="E224" s="88"/>
      <c r="F224"/>
      <c r="H224" s="85"/>
    </row>
    <row r="225" spans="2:8" ht="15" customHeight="1">
      <c r="B225" s="86" t="s">
        <v>147</v>
      </c>
      <c r="C225" s="89">
        <v>32450</v>
      </c>
      <c r="D225" s="34"/>
      <c r="E225" s="34"/>
      <c r="F225"/>
    </row>
    <row r="226" spans="2:8" ht="15" customHeight="1">
      <c r="B226" s="86" t="s">
        <v>148</v>
      </c>
      <c r="C226" s="89">
        <v>85021.27</v>
      </c>
      <c r="D226" s="34"/>
      <c r="E226" s="34"/>
      <c r="F226"/>
    </row>
    <row r="227" spans="2:8" ht="15" customHeight="1">
      <c r="B227" s="86" t="s">
        <v>149</v>
      </c>
      <c r="C227" s="89">
        <v>114655.49</v>
      </c>
      <c r="D227" s="34"/>
      <c r="E227" s="34"/>
      <c r="F227"/>
    </row>
    <row r="228" spans="2:8" ht="15" customHeight="1">
      <c r="B228" s="86" t="s">
        <v>150</v>
      </c>
      <c r="C228" s="89">
        <v>532128.06999999995</v>
      </c>
      <c r="D228" s="34"/>
      <c r="E228" s="34"/>
      <c r="F228"/>
    </row>
    <row r="229" spans="2:8" ht="15" customHeight="1">
      <c r="B229" s="86" t="s">
        <v>151</v>
      </c>
      <c r="C229" s="89">
        <v>170399.01</v>
      </c>
      <c r="D229" s="34"/>
      <c r="E229" s="34"/>
      <c r="F229"/>
    </row>
    <row r="230" spans="2:8" ht="15" customHeight="1">
      <c r="B230" s="86" t="s">
        <v>152</v>
      </c>
      <c r="C230" s="89">
        <v>342187.5</v>
      </c>
      <c r="D230" s="34"/>
      <c r="E230" s="34"/>
      <c r="F230"/>
    </row>
    <row r="231" spans="2:8" ht="15" customHeight="1">
      <c r="B231" s="86" t="s">
        <v>153</v>
      </c>
      <c r="C231" s="89">
        <v>575.04999999999995</v>
      </c>
      <c r="D231" s="34"/>
      <c r="E231" s="34"/>
      <c r="F231"/>
    </row>
    <row r="232" spans="2:8" ht="15" customHeight="1">
      <c r="B232" s="86"/>
      <c r="C232" s="89"/>
      <c r="D232" s="34"/>
      <c r="E232" s="34"/>
      <c r="F232"/>
    </row>
    <row r="233" spans="2:8" ht="15" customHeight="1">
      <c r="B233" s="90" t="s">
        <v>154</v>
      </c>
      <c r="C233" s="89"/>
      <c r="D233" s="34"/>
      <c r="E233" s="34"/>
      <c r="F233"/>
    </row>
    <row r="234" spans="2:8" ht="15" customHeight="1">
      <c r="B234" s="90" t="s">
        <v>155</v>
      </c>
      <c r="C234" s="89">
        <v>25635067.170000002</v>
      </c>
      <c r="D234" s="34"/>
      <c r="E234" s="34"/>
      <c r="F234"/>
    </row>
    <row r="235" spans="2:8" ht="15" customHeight="1">
      <c r="B235" s="90" t="s">
        <v>156</v>
      </c>
      <c r="C235" s="89">
        <v>52000</v>
      </c>
      <c r="D235" s="34"/>
      <c r="E235" s="34"/>
      <c r="F235"/>
    </row>
    <row r="236" spans="2:8" ht="15" customHeight="1">
      <c r="B236" s="90" t="s">
        <v>157</v>
      </c>
      <c r="C236" s="89">
        <v>297650</v>
      </c>
      <c r="D236" s="34"/>
      <c r="E236" s="34"/>
      <c r="F236"/>
    </row>
    <row r="237" spans="2:8" ht="15" customHeight="1">
      <c r="B237" s="90" t="s">
        <v>158</v>
      </c>
      <c r="C237" s="89">
        <v>30888576.93</v>
      </c>
      <c r="D237" s="34"/>
      <c r="E237" s="34"/>
      <c r="F237"/>
    </row>
    <row r="238" spans="2:8" ht="15" customHeight="1">
      <c r="B238" s="86" t="s">
        <v>159</v>
      </c>
      <c r="C238" s="89">
        <v>35316283.07</v>
      </c>
      <c r="D238" s="34"/>
      <c r="E238" s="34"/>
      <c r="F238"/>
    </row>
    <row r="239" spans="2:8" ht="15" customHeight="1">
      <c r="B239" s="86" t="s">
        <v>160</v>
      </c>
      <c r="C239" s="89">
        <v>20589327.98</v>
      </c>
      <c r="D239" s="34"/>
      <c r="E239" s="34"/>
      <c r="F239"/>
      <c r="H239" s="85"/>
    </row>
    <row r="240" spans="2:8" ht="15" customHeight="1">
      <c r="B240" s="90" t="s">
        <v>161</v>
      </c>
      <c r="C240" s="34">
        <v>32647962.030000001</v>
      </c>
      <c r="D240" s="34"/>
      <c r="E240" s="34"/>
      <c r="F240"/>
      <c r="H240" s="85"/>
    </row>
    <row r="241" spans="2:8" ht="15" customHeight="1">
      <c r="B241" s="90" t="s">
        <v>162</v>
      </c>
      <c r="C241" s="34">
        <v>33837407.799999997</v>
      </c>
      <c r="D241" s="34"/>
      <c r="E241" s="34"/>
      <c r="F241"/>
      <c r="H241" s="85"/>
    </row>
    <row r="242" spans="2:8" ht="15">
      <c r="B242" s="30"/>
      <c r="C242" s="34"/>
      <c r="D242" s="35"/>
      <c r="E242" s="35"/>
      <c r="F242"/>
    </row>
    <row r="243" spans="2:8" ht="15.75" customHeight="1">
      <c r="C243" s="32">
        <f>SUM(C220:C242)</f>
        <v>195701561.41000003</v>
      </c>
      <c r="D243" s="79"/>
      <c r="E243" s="80"/>
    </row>
    <row r="249" spans="2:8" ht="24.75" customHeight="1">
      <c r="B249" s="83" t="s">
        <v>163</v>
      </c>
      <c r="C249" s="84" t="s">
        <v>9</v>
      </c>
      <c r="D249" s="25" t="s">
        <v>142</v>
      </c>
      <c r="E249" s="25" t="s">
        <v>43</v>
      </c>
    </row>
    <row r="250" spans="2:8" ht="25.5">
      <c r="B250" s="91" t="s">
        <v>164</v>
      </c>
      <c r="C250" s="53"/>
      <c r="D250" s="53"/>
      <c r="E250" s="53"/>
    </row>
    <row r="251" spans="2:8">
      <c r="B251" s="28" t="s">
        <v>165</v>
      </c>
      <c r="C251" s="34">
        <v>45.8</v>
      </c>
      <c r="D251" s="34"/>
      <c r="E251" s="34"/>
    </row>
    <row r="252" spans="2:8">
      <c r="B252" s="28" t="s">
        <v>166</v>
      </c>
      <c r="C252" s="34">
        <v>1.98</v>
      </c>
      <c r="D252" s="34"/>
      <c r="E252" s="34"/>
    </row>
    <row r="253" spans="2:8">
      <c r="B253" s="30"/>
      <c r="C253" s="35"/>
      <c r="D253" s="35"/>
      <c r="E253" s="35"/>
    </row>
    <row r="254" spans="2:8" ht="16.5" customHeight="1">
      <c r="C254" s="32">
        <f>SUM(C251:C253)</f>
        <v>47.779999999999994</v>
      </c>
      <c r="D254" s="79"/>
      <c r="E254" s="80"/>
    </row>
    <row r="257" spans="2:5">
      <c r="B257" s="18" t="s">
        <v>167</v>
      </c>
    </row>
    <row r="259" spans="2:5" ht="26.25" customHeight="1">
      <c r="B259" s="83" t="s">
        <v>168</v>
      </c>
      <c r="C259" s="84" t="s">
        <v>9</v>
      </c>
      <c r="D259" s="25" t="s">
        <v>169</v>
      </c>
      <c r="E259" s="25" t="s">
        <v>170</v>
      </c>
    </row>
    <row r="260" spans="2:5">
      <c r="B260" s="26" t="s">
        <v>171</v>
      </c>
      <c r="C260" s="53"/>
      <c r="D260" s="53"/>
      <c r="E260" s="53">
        <v>0</v>
      </c>
    </row>
    <row r="261" spans="2:5">
      <c r="B261" s="28" t="s">
        <v>172</v>
      </c>
      <c r="C261" s="34">
        <v>5788415.8700000001</v>
      </c>
      <c r="D261" s="34">
        <v>4.43</v>
      </c>
      <c r="E261" s="34"/>
    </row>
    <row r="262" spans="2:5">
      <c r="B262" s="28" t="s">
        <v>173</v>
      </c>
      <c r="C262" s="34">
        <v>15636187.550000001</v>
      </c>
      <c r="D262" s="34">
        <v>11.97</v>
      </c>
      <c r="E262" s="34"/>
    </row>
    <row r="263" spans="2:5">
      <c r="B263" s="28" t="s">
        <v>174</v>
      </c>
      <c r="C263" s="34">
        <v>21781.37</v>
      </c>
      <c r="D263" s="34">
        <v>0.02</v>
      </c>
      <c r="E263" s="34"/>
    </row>
    <row r="264" spans="2:5">
      <c r="B264" s="28" t="s">
        <v>175</v>
      </c>
      <c r="C264" s="34">
        <v>457284.75</v>
      </c>
      <c r="D264" s="34">
        <v>0.35</v>
      </c>
      <c r="E264" s="34"/>
    </row>
    <row r="265" spans="2:5">
      <c r="B265" s="28" t="s">
        <v>176</v>
      </c>
      <c r="C265" s="34">
        <v>4630927.26</v>
      </c>
      <c r="D265" s="34">
        <v>3.55</v>
      </c>
      <c r="E265" s="34"/>
    </row>
    <row r="266" spans="2:5">
      <c r="B266" s="28" t="s">
        <v>177</v>
      </c>
      <c r="C266" s="34">
        <v>1730937.01</v>
      </c>
      <c r="D266" s="34">
        <v>1.33</v>
      </c>
      <c r="E266" s="34"/>
    </row>
    <row r="267" spans="2:5">
      <c r="B267" s="28" t="s">
        <v>178</v>
      </c>
      <c r="C267" s="34">
        <v>178325.18</v>
      </c>
      <c r="D267" s="34">
        <v>0.14000000000000001</v>
      </c>
      <c r="E267" s="34"/>
    </row>
    <row r="268" spans="2:5">
      <c r="B268" s="28" t="s">
        <v>179</v>
      </c>
      <c r="C268" s="34">
        <v>3420791.33</v>
      </c>
      <c r="D268" s="34">
        <v>2.62</v>
      </c>
      <c r="E268" s="34"/>
    </row>
    <row r="269" spans="2:5">
      <c r="B269" s="28" t="s">
        <v>180</v>
      </c>
      <c r="C269" s="34">
        <v>2704811.03</v>
      </c>
      <c r="D269" s="34">
        <v>2.0699999999999998</v>
      </c>
      <c r="E269" s="34"/>
    </row>
    <row r="270" spans="2:5">
      <c r="B270" s="28" t="s">
        <v>181</v>
      </c>
      <c r="C270" s="34">
        <v>49048.2</v>
      </c>
      <c r="D270" s="34">
        <v>0.04</v>
      </c>
      <c r="E270" s="34"/>
    </row>
    <row r="271" spans="2:5">
      <c r="B271" s="28" t="s">
        <v>182</v>
      </c>
      <c r="C271" s="34">
        <v>4388.96</v>
      </c>
      <c r="D271" s="34">
        <v>0</v>
      </c>
      <c r="E271" s="34"/>
    </row>
    <row r="272" spans="2:5">
      <c r="B272" s="28" t="s">
        <v>183</v>
      </c>
      <c r="C272" s="34">
        <v>85</v>
      </c>
      <c r="D272" s="34">
        <v>0</v>
      </c>
      <c r="E272" s="34"/>
    </row>
    <row r="273" spans="2:5">
      <c r="B273" s="28" t="s">
        <v>184</v>
      </c>
      <c r="C273" s="34">
        <v>32016</v>
      </c>
      <c r="D273" s="34">
        <v>0.02</v>
      </c>
      <c r="E273" s="34"/>
    </row>
    <row r="274" spans="2:5">
      <c r="B274" s="28" t="s">
        <v>185</v>
      </c>
      <c r="C274" s="34">
        <v>44106.48</v>
      </c>
      <c r="D274" s="34">
        <v>0.03</v>
      </c>
      <c r="E274" s="34"/>
    </row>
    <row r="275" spans="2:5">
      <c r="B275" s="28" t="s">
        <v>186</v>
      </c>
      <c r="C275" s="34">
        <v>359577.09</v>
      </c>
      <c r="D275" s="34">
        <v>0.28000000000000003</v>
      </c>
      <c r="E275" s="34"/>
    </row>
    <row r="276" spans="2:5">
      <c r="B276" s="28" t="s">
        <v>187</v>
      </c>
      <c r="C276" s="34">
        <v>15609.5</v>
      </c>
      <c r="D276" s="34">
        <v>0.01</v>
      </c>
      <c r="E276" s="34"/>
    </row>
    <row r="277" spans="2:5">
      <c r="B277" s="28" t="s">
        <v>188</v>
      </c>
      <c r="C277" s="34">
        <v>13147.03</v>
      </c>
      <c r="D277" s="34">
        <v>0.01</v>
      </c>
      <c r="E277" s="34"/>
    </row>
    <row r="278" spans="2:5">
      <c r="B278" s="28" t="s">
        <v>189</v>
      </c>
      <c r="C278" s="34">
        <v>3337.32</v>
      </c>
      <c r="D278" s="34">
        <v>0</v>
      </c>
      <c r="E278" s="34"/>
    </row>
    <row r="279" spans="2:5">
      <c r="B279" s="28" t="s">
        <v>190</v>
      </c>
      <c r="C279" s="34">
        <v>245227.04</v>
      </c>
      <c r="D279" s="34">
        <v>0.19</v>
      </c>
      <c r="E279" s="34"/>
    </row>
    <row r="280" spans="2:5">
      <c r="B280" s="28" t="s">
        <v>191</v>
      </c>
      <c r="C280" s="34">
        <v>1705.2</v>
      </c>
      <c r="D280" s="34">
        <v>0</v>
      </c>
      <c r="E280" s="34"/>
    </row>
    <row r="281" spans="2:5">
      <c r="B281" s="28" t="s">
        <v>192</v>
      </c>
      <c r="C281" s="34">
        <v>1576.94</v>
      </c>
      <c r="D281" s="34">
        <v>0</v>
      </c>
      <c r="E281" s="34"/>
    </row>
    <row r="282" spans="2:5">
      <c r="B282" s="28" t="s">
        <v>193</v>
      </c>
      <c r="C282" s="34">
        <v>1390</v>
      </c>
      <c r="D282" s="34">
        <v>0</v>
      </c>
      <c r="E282" s="34"/>
    </row>
    <row r="283" spans="2:5">
      <c r="B283" s="28" t="s">
        <v>194</v>
      </c>
      <c r="C283" s="34">
        <v>3677.4</v>
      </c>
      <c r="D283" s="34">
        <v>0</v>
      </c>
      <c r="E283" s="34"/>
    </row>
    <row r="284" spans="2:5">
      <c r="B284" s="28" t="s">
        <v>195</v>
      </c>
      <c r="C284" s="34">
        <v>2311.85</v>
      </c>
      <c r="D284" s="34">
        <v>0</v>
      </c>
      <c r="E284" s="34"/>
    </row>
    <row r="285" spans="2:5">
      <c r="B285" s="28" t="s">
        <v>196</v>
      </c>
      <c r="C285" s="34">
        <v>177334.97</v>
      </c>
      <c r="D285" s="34">
        <v>0.14000000000000001</v>
      </c>
      <c r="E285" s="34"/>
    </row>
    <row r="286" spans="2:5">
      <c r="B286" s="28" t="s">
        <v>197</v>
      </c>
      <c r="C286" s="34">
        <v>72438.679999999993</v>
      </c>
      <c r="D286" s="34">
        <v>0.06</v>
      </c>
      <c r="E286" s="34"/>
    </row>
    <row r="287" spans="2:5">
      <c r="B287" s="28" t="s">
        <v>198</v>
      </c>
      <c r="C287" s="34">
        <v>72212.97</v>
      </c>
      <c r="D287" s="34">
        <v>0.06</v>
      </c>
      <c r="E287" s="34"/>
    </row>
    <row r="288" spans="2:5">
      <c r="B288" s="28" t="s">
        <v>199</v>
      </c>
      <c r="C288" s="34">
        <v>207255.49</v>
      </c>
      <c r="D288" s="34">
        <v>0.16</v>
      </c>
      <c r="E288" s="34"/>
    </row>
    <row r="289" spans="2:5">
      <c r="B289" s="28" t="s">
        <v>200</v>
      </c>
      <c r="C289" s="34">
        <v>89578.85</v>
      </c>
      <c r="D289" s="34">
        <v>7.0000000000000007E-2</v>
      </c>
      <c r="E289" s="34"/>
    </row>
    <row r="290" spans="2:5">
      <c r="B290" s="28" t="s">
        <v>201</v>
      </c>
      <c r="C290" s="34">
        <v>1981.7</v>
      </c>
      <c r="D290" s="34">
        <v>0</v>
      </c>
      <c r="E290" s="34"/>
    </row>
    <row r="291" spans="2:5">
      <c r="B291" s="28" t="s">
        <v>202</v>
      </c>
      <c r="C291" s="34">
        <v>144116.82999999999</v>
      </c>
      <c r="D291" s="34">
        <v>0.11</v>
      </c>
      <c r="E291" s="34"/>
    </row>
    <row r="292" spans="2:5">
      <c r="B292" s="28" t="s">
        <v>203</v>
      </c>
      <c r="C292" s="34">
        <v>43472.800000000003</v>
      </c>
      <c r="D292" s="34">
        <v>0.03</v>
      </c>
      <c r="E292" s="34"/>
    </row>
    <row r="293" spans="2:5">
      <c r="B293" s="28" t="s">
        <v>204</v>
      </c>
      <c r="C293" s="34">
        <v>252</v>
      </c>
      <c r="D293" s="34">
        <v>0</v>
      </c>
      <c r="E293" s="34"/>
    </row>
    <row r="294" spans="2:5">
      <c r="B294" s="28" t="s">
        <v>205</v>
      </c>
      <c r="C294" s="34">
        <v>13601.78</v>
      </c>
      <c r="D294" s="34">
        <v>0.01</v>
      </c>
      <c r="E294" s="34"/>
    </row>
    <row r="295" spans="2:5">
      <c r="B295" s="28" t="s">
        <v>206</v>
      </c>
      <c r="C295" s="34">
        <v>1745559.55</v>
      </c>
      <c r="D295" s="34">
        <v>1.34</v>
      </c>
      <c r="E295" s="34"/>
    </row>
    <row r="296" spans="2:5">
      <c r="B296" s="28" t="s">
        <v>207</v>
      </c>
      <c r="C296" s="34">
        <v>1864424.9</v>
      </c>
      <c r="D296" s="34">
        <v>1.43</v>
      </c>
      <c r="E296" s="34"/>
    </row>
    <row r="297" spans="2:5">
      <c r="B297" s="28" t="s">
        <v>208</v>
      </c>
      <c r="C297" s="34">
        <v>18100.98</v>
      </c>
      <c r="D297" s="34">
        <v>0.01</v>
      </c>
      <c r="E297" s="34"/>
    </row>
    <row r="298" spans="2:5">
      <c r="B298" s="28" t="s">
        <v>209</v>
      </c>
      <c r="C298" s="34">
        <v>4496593.3099999996</v>
      </c>
      <c r="D298" s="34">
        <v>3.44</v>
      </c>
      <c r="E298" s="34"/>
    </row>
    <row r="299" spans="2:5">
      <c r="B299" s="28" t="s">
        <v>210</v>
      </c>
      <c r="C299" s="34">
        <v>7600</v>
      </c>
      <c r="D299" s="34">
        <v>0.01</v>
      </c>
      <c r="E299" s="34"/>
    </row>
    <row r="300" spans="2:5">
      <c r="B300" s="28" t="s">
        <v>211</v>
      </c>
      <c r="C300" s="34">
        <v>11092.14</v>
      </c>
      <c r="D300" s="34">
        <v>0.01</v>
      </c>
      <c r="E300" s="34"/>
    </row>
    <row r="301" spans="2:5">
      <c r="B301" s="28" t="s">
        <v>212</v>
      </c>
      <c r="C301" s="34">
        <v>14652.99</v>
      </c>
      <c r="D301" s="34">
        <v>0.01</v>
      </c>
      <c r="E301" s="34"/>
    </row>
    <row r="302" spans="2:5">
      <c r="B302" s="28" t="s">
        <v>213</v>
      </c>
      <c r="C302" s="34">
        <v>1930.84</v>
      </c>
      <c r="D302" s="34">
        <v>0</v>
      </c>
      <c r="E302" s="34"/>
    </row>
    <row r="303" spans="2:5">
      <c r="B303" s="28" t="s">
        <v>214</v>
      </c>
      <c r="C303" s="34">
        <v>44097.5</v>
      </c>
      <c r="D303" s="34">
        <v>0.03</v>
      </c>
      <c r="E303" s="34"/>
    </row>
    <row r="304" spans="2:5">
      <c r="B304" s="28" t="s">
        <v>215</v>
      </c>
      <c r="C304" s="34">
        <v>44825.04</v>
      </c>
      <c r="D304" s="34">
        <v>0.03</v>
      </c>
      <c r="E304" s="34"/>
    </row>
    <row r="305" spans="2:5">
      <c r="B305" s="28" t="s">
        <v>216</v>
      </c>
      <c r="C305" s="34">
        <v>684.01</v>
      </c>
      <c r="D305" s="34">
        <v>0</v>
      </c>
      <c r="E305" s="34"/>
    </row>
    <row r="306" spans="2:5">
      <c r="B306" s="28" t="s">
        <v>217</v>
      </c>
      <c r="C306" s="34">
        <v>22003.58</v>
      </c>
      <c r="D306" s="34">
        <v>0.02</v>
      </c>
      <c r="E306" s="34"/>
    </row>
    <row r="307" spans="2:5">
      <c r="B307" s="28" t="s">
        <v>218</v>
      </c>
      <c r="C307" s="34">
        <v>2531238</v>
      </c>
      <c r="D307" s="34">
        <v>1.94</v>
      </c>
      <c r="E307" s="34"/>
    </row>
    <row r="308" spans="2:5">
      <c r="B308" s="28" t="s">
        <v>219</v>
      </c>
      <c r="C308" s="34">
        <v>1798672.19</v>
      </c>
      <c r="D308" s="34">
        <v>1.38</v>
      </c>
      <c r="E308" s="34"/>
    </row>
    <row r="309" spans="2:5">
      <c r="B309" s="28" t="s">
        <v>220</v>
      </c>
      <c r="C309" s="34">
        <v>676858</v>
      </c>
      <c r="D309" s="34">
        <v>0.52</v>
      </c>
      <c r="E309" s="34"/>
    </row>
    <row r="310" spans="2:5">
      <c r="B310" s="28" t="s">
        <v>221</v>
      </c>
      <c r="C310" s="34">
        <v>190062.88</v>
      </c>
      <c r="D310" s="34">
        <v>0.15</v>
      </c>
      <c r="E310" s="34"/>
    </row>
    <row r="311" spans="2:5">
      <c r="B311" s="28" t="s">
        <v>222</v>
      </c>
      <c r="C311" s="34">
        <v>39673.22</v>
      </c>
      <c r="D311" s="34">
        <v>0.03</v>
      </c>
      <c r="E311" s="34"/>
    </row>
    <row r="312" spans="2:5">
      <c r="B312" s="28" t="s">
        <v>223</v>
      </c>
      <c r="C312" s="34">
        <v>127026.19</v>
      </c>
      <c r="D312" s="34">
        <v>0.1</v>
      </c>
      <c r="E312" s="34"/>
    </row>
    <row r="313" spans="2:5">
      <c r="B313" s="28" t="s">
        <v>224</v>
      </c>
      <c r="C313" s="34">
        <v>3472.74</v>
      </c>
      <c r="D313" s="34">
        <v>0</v>
      </c>
      <c r="E313" s="34"/>
    </row>
    <row r="314" spans="2:5">
      <c r="B314" s="28" t="s">
        <v>225</v>
      </c>
      <c r="C314" s="34">
        <v>369085.02</v>
      </c>
      <c r="D314" s="34">
        <v>0.28000000000000003</v>
      </c>
      <c r="E314" s="34"/>
    </row>
    <row r="315" spans="2:5">
      <c r="B315" s="28" t="s">
        <v>226</v>
      </c>
      <c r="C315" s="34">
        <v>46991.96</v>
      </c>
      <c r="D315" s="34">
        <v>0.04</v>
      </c>
      <c r="E315" s="34"/>
    </row>
    <row r="316" spans="2:5">
      <c r="B316" s="28" t="s">
        <v>227</v>
      </c>
      <c r="C316" s="34">
        <v>2700.06</v>
      </c>
      <c r="D316" s="34">
        <v>0</v>
      </c>
      <c r="E316" s="34"/>
    </row>
    <row r="317" spans="2:5">
      <c r="B317" s="28" t="s">
        <v>228</v>
      </c>
      <c r="C317" s="34">
        <v>2464965.5299999998</v>
      </c>
      <c r="D317" s="34">
        <v>1.89</v>
      </c>
      <c r="E317" s="34"/>
    </row>
    <row r="318" spans="2:5">
      <c r="B318" s="28" t="s">
        <v>229</v>
      </c>
      <c r="C318" s="34">
        <v>2320</v>
      </c>
      <c r="D318" s="34">
        <v>0</v>
      </c>
      <c r="E318" s="34"/>
    </row>
    <row r="319" spans="2:5">
      <c r="B319" s="28" t="s">
        <v>230</v>
      </c>
      <c r="C319" s="34">
        <v>17603</v>
      </c>
      <c r="D319" s="34">
        <v>0.01</v>
      </c>
      <c r="E319" s="34"/>
    </row>
    <row r="320" spans="2:5">
      <c r="B320" s="28" t="s">
        <v>231</v>
      </c>
      <c r="C320" s="34">
        <v>637339.59</v>
      </c>
      <c r="D320" s="34">
        <v>0.49</v>
      </c>
      <c r="E320" s="34"/>
    </row>
    <row r="321" spans="2:5">
      <c r="B321" s="28" t="s">
        <v>232</v>
      </c>
      <c r="C321" s="34">
        <v>277410.94</v>
      </c>
      <c r="D321" s="34">
        <v>0.21</v>
      </c>
      <c r="E321" s="34"/>
    </row>
    <row r="322" spans="2:5">
      <c r="B322" s="28" t="s">
        <v>233</v>
      </c>
      <c r="C322" s="34">
        <v>5940.36</v>
      </c>
      <c r="D322" s="34">
        <v>0</v>
      </c>
      <c r="E322" s="34"/>
    </row>
    <row r="323" spans="2:5">
      <c r="B323" s="28" t="s">
        <v>234</v>
      </c>
      <c r="C323" s="34">
        <v>858346.22</v>
      </c>
      <c r="D323" s="34">
        <v>0.66</v>
      </c>
      <c r="E323" s="34"/>
    </row>
    <row r="324" spans="2:5">
      <c r="B324" s="28" t="s">
        <v>235</v>
      </c>
      <c r="C324" s="34">
        <v>15050.76</v>
      </c>
      <c r="D324" s="34">
        <v>0.01</v>
      </c>
      <c r="E324" s="34"/>
    </row>
    <row r="325" spans="2:5">
      <c r="B325" s="28" t="s">
        <v>236</v>
      </c>
      <c r="C325" s="34">
        <v>95596.6</v>
      </c>
      <c r="D325" s="34">
        <v>7.0000000000000007E-2</v>
      </c>
      <c r="E325" s="34"/>
    </row>
    <row r="326" spans="2:5">
      <c r="B326" s="28" t="s">
        <v>237</v>
      </c>
      <c r="C326" s="34">
        <v>68400.56</v>
      </c>
      <c r="D326" s="34">
        <v>0.05</v>
      </c>
      <c r="E326" s="34"/>
    </row>
    <row r="327" spans="2:5">
      <c r="B327" s="28" t="s">
        <v>238</v>
      </c>
      <c r="C327" s="34">
        <v>333265.71999999997</v>
      </c>
      <c r="D327" s="34">
        <v>0.26</v>
      </c>
      <c r="E327" s="34"/>
    </row>
    <row r="328" spans="2:5">
      <c r="B328" s="28" t="s">
        <v>239</v>
      </c>
      <c r="C328" s="34">
        <v>34638.47</v>
      </c>
      <c r="D328" s="34">
        <v>0.03</v>
      </c>
      <c r="E328" s="34"/>
    </row>
    <row r="329" spans="2:5">
      <c r="B329" s="28" t="s">
        <v>240</v>
      </c>
      <c r="C329" s="34">
        <v>24237.97</v>
      </c>
      <c r="D329" s="34">
        <v>0.02</v>
      </c>
      <c r="E329" s="34"/>
    </row>
    <row r="330" spans="2:5">
      <c r="B330" s="28" t="s">
        <v>241</v>
      </c>
      <c r="C330" s="34">
        <v>18560</v>
      </c>
      <c r="D330" s="34">
        <v>0.01</v>
      </c>
      <c r="E330" s="34"/>
    </row>
    <row r="331" spans="2:5">
      <c r="B331" s="28" t="s">
        <v>242</v>
      </c>
      <c r="C331" s="34">
        <v>671783.8</v>
      </c>
      <c r="D331" s="34">
        <v>0.51</v>
      </c>
      <c r="E331" s="34"/>
    </row>
    <row r="332" spans="2:5">
      <c r="B332" s="28" t="s">
        <v>243</v>
      </c>
      <c r="C332" s="34">
        <v>4385620.22</v>
      </c>
      <c r="D332" s="34">
        <v>3.36</v>
      </c>
      <c r="E332" s="34"/>
    </row>
    <row r="333" spans="2:5">
      <c r="B333" s="28" t="s">
        <v>244</v>
      </c>
      <c r="C333" s="34">
        <v>1438624.43</v>
      </c>
      <c r="D333" s="34">
        <v>1.1000000000000001</v>
      </c>
      <c r="E333" s="34"/>
    </row>
    <row r="334" spans="2:5">
      <c r="B334" s="28" t="s">
        <v>245</v>
      </c>
      <c r="C334" s="34">
        <v>2376033.66</v>
      </c>
      <c r="D334" s="34">
        <v>1.82</v>
      </c>
      <c r="E334" s="34"/>
    </row>
    <row r="335" spans="2:5">
      <c r="B335" s="28" t="s">
        <v>246</v>
      </c>
      <c r="C335" s="34">
        <v>3729053.65</v>
      </c>
      <c r="D335" s="34">
        <v>2.86</v>
      </c>
      <c r="E335" s="34"/>
    </row>
    <row r="336" spans="2:5">
      <c r="B336" s="28" t="s">
        <v>247</v>
      </c>
      <c r="C336" s="34">
        <v>233317.96</v>
      </c>
      <c r="D336" s="34">
        <v>0.18</v>
      </c>
      <c r="E336" s="34"/>
    </row>
    <row r="337" spans="2:5">
      <c r="B337" s="28" t="s">
        <v>248</v>
      </c>
      <c r="C337" s="34">
        <v>78989.45</v>
      </c>
      <c r="D337" s="34">
        <v>0.06</v>
      </c>
      <c r="E337" s="34"/>
    </row>
    <row r="338" spans="2:5">
      <c r="B338" s="28" t="s">
        <v>249</v>
      </c>
      <c r="C338" s="34">
        <v>374006.19</v>
      </c>
      <c r="D338" s="34">
        <v>0.28999999999999998</v>
      </c>
      <c r="E338" s="34"/>
    </row>
    <row r="339" spans="2:5">
      <c r="B339" s="28" t="s">
        <v>250</v>
      </c>
      <c r="C339" s="34">
        <v>164815.72</v>
      </c>
      <c r="D339" s="34">
        <v>0.13</v>
      </c>
      <c r="E339" s="34"/>
    </row>
    <row r="340" spans="2:5">
      <c r="B340" s="28" t="s">
        <v>251</v>
      </c>
      <c r="C340" s="34">
        <v>94898.64</v>
      </c>
      <c r="D340" s="34">
        <v>7.0000000000000007E-2</v>
      </c>
      <c r="E340" s="34"/>
    </row>
    <row r="341" spans="2:5">
      <c r="B341" s="28" t="s">
        <v>252</v>
      </c>
      <c r="C341" s="34">
        <v>4434658.87</v>
      </c>
      <c r="D341" s="34">
        <v>3.4</v>
      </c>
      <c r="E341" s="34"/>
    </row>
    <row r="342" spans="2:5">
      <c r="B342" s="28" t="s">
        <v>253</v>
      </c>
      <c r="C342" s="34">
        <v>11931.21</v>
      </c>
      <c r="D342" s="34">
        <v>0.01</v>
      </c>
      <c r="E342" s="34"/>
    </row>
    <row r="343" spans="2:5">
      <c r="B343" s="28" t="s">
        <v>254</v>
      </c>
      <c r="C343" s="34">
        <v>629736.91</v>
      </c>
      <c r="D343" s="34">
        <v>0.48</v>
      </c>
      <c r="E343" s="34"/>
    </row>
    <row r="344" spans="2:5">
      <c r="B344" s="28" t="s">
        <v>255</v>
      </c>
      <c r="C344" s="34">
        <v>104973.89</v>
      </c>
      <c r="D344" s="34">
        <v>0.08</v>
      </c>
      <c r="E344" s="34"/>
    </row>
    <row r="345" spans="2:5">
      <c r="B345" s="28" t="s">
        <v>256</v>
      </c>
      <c r="C345" s="34">
        <v>30912.84</v>
      </c>
      <c r="D345" s="34">
        <v>0.02</v>
      </c>
      <c r="E345" s="34"/>
    </row>
    <row r="346" spans="2:5">
      <c r="B346" s="28" t="s">
        <v>257</v>
      </c>
      <c r="C346" s="34">
        <v>2000</v>
      </c>
      <c r="D346" s="34">
        <v>0</v>
      </c>
      <c r="E346" s="34"/>
    </row>
    <row r="347" spans="2:5">
      <c r="B347" s="28" t="s">
        <v>258</v>
      </c>
      <c r="C347" s="34">
        <v>32887946.93</v>
      </c>
      <c r="D347" s="34">
        <v>25.19</v>
      </c>
      <c r="E347" s="34"/>
    </row>
    <row r="348" spans="2:5">
      <c r="B348" s="28" t="s">
        <v>259</v>
      </c>
      <c r="C348" s="34">
        <v>5044361.3099999996</v>
      </c>
      <c r="D348" s="34">
        <v>3.86</v>
      </c>
      <c r="E348" s="34"/>
    </row>
    <row r="349" spans="2:5">
      <c r="B349" s="28" t="s">
        <v>260</v>
      </c>
      <c r="C349" s="34">
        <v>8377956.4699999997</v>
      </c>
      <c r="D349" s="34">
        <v>6.42</v>
      </c>
      <c r="E349" s="34"/>
    </row>
    <row r="350" spans="2:5">
      <c r="B350" s="28" t="s">
        <v>261</v>
      </c>
      <c r="C350" s="34">
        <v>10421036</v>
      </c>
      <c r="D350" s="34">
        <v>7.98</v>
      </c>
      <c r="E350" s="34"/>
    </row>
    <row r="351" spans="2:5">
      <c r="B351" s="28" t="s">
        <v>262</v>
      </c>
      <c r="C351" s="34">
        <v>6001.92</v>
      </c>
      <c r="D351" s="34">
        <v>0</v>
      </c>
      <c r="E351" s="34"/>
    </row>
    <row r="352" spans="2:5">
      <c r="B352" s="28" t="s">
        <v>263</v>
      </c>
      <c r="C352" s="34">
        <v>7.43</v>
      </c>
      <c r="D352" s="34">
        <v>0</v>
      </c>
      <c r="E352" s="34"/>
    </row>
    <row r="353" spans="2:11">
      <c r="B353" s="30"/>
      <c r="C353" s="35"/>
      <c r="D353" s="35"/>
      <c r="E353" s="35">
        <v>0</v>
      </c>
    </row>
    <row r="354" spans="2:11" ht="15.75" customHeight="1">
      <c r="C354" s="32">
        <f>SUM(C261:C353)</f>
        <v>130578599.75000001</v>
      </c>
      <c r="D354" s="32">
        <f>SUM(D261:D353)</f>
        <v>100.00000000000001</v>
      </c>
      <c r="E354" s="25"/>
    </row>
    <row r="357" spans="2:11">
      <c r="B357" s="18" t="s">
        <v>264</v>
      </c>
    </row>
    <row r="359" spans="2:11" ht="28.5" customHeight="1">
      <c r="B359" s="59" t="s">
        <v>265</v>
      </c>
      <c r="C359" s="60" t="s">
        <v>52</v>
      </c>
      <c r="D359" s="81" t="s">
        <v>53</v>
      </c>
      <c r="E359" s="81" t="s">
        <v>266</v>
      </c>
      <c r="F359" s="92" t="s">
        <v>10</v>
      </c>
      <c r="G359" s="60" t="s">
        <v>131</v>
      </c>
    </row>
    <row r="360" spans="2:11">
      <c r="B360" s="67" t="s">
        <v>267</v>
      </c>
      <c r="C360" s="27"/>
      <c r="D360" s="27"/>
      <c r="E360" s="27">
        <v>0</v>
      </c>
      <c r="F360" s="27">
        <v>0</v>
      </c>
      <c r="G360" s="93">
        <v>0</v>
      </c>
    </row>
    <row r="361" spans="2:11">
      <c r="B361" s="41" t="s">
        <v>268</v>
      </c>
      <c r="C361" s="29">
        <v>-1512969.42</v>
      </c>
      <c r="D361" s="29">
        <v>-1512969.42</v>
      </c>
      <c r="E361" s="29">
        <f>+D361-C361</f>
        <v>0</v>
      </c>
      <c r="F361" s="29"/>
      <c r="G361" s="42"/>
      <c r="H361" s="85"/>
    </row>
    <row r="362" spans="2:11">
      <c r="B362" s="41" t="s">
        <v>269</v>
      </c>
      <c r="C362" s="29">
        <v>5408653.5300000003</v>
      </c>
      <c r="D362" s="29">
        <v>2263300</v>
      </c>
      <c r="E362" s="29">
        <f t="shared" ref="E362:E373" si="2">+D362-C362</f>
        <v>-3145353.5300000003</v>
      </c>
      <c r="F362" s="29"/>
      <c r="G362" s="42"/>
      <c r="H362" s="85"/>
      <c r="K362" s="85"/>
    </row>
    <row r="363" spans="2:11">
      <c r="B363" s="41" t="s">
        <v>270</v>
      </c>
      <c r="C363" s="29">
        <v>11713919.630000001</v>
      </c>
      <c r="D363" s="29">
        <v>34776235.350000001</v>
      </c>
      <c r="E363" s="29">
        <f t="shared" si="2"/>
        <v>23062315.719999999</v>
      </c>
      <c r="F363" s="29"/>
      <c r="G363" s="42"/>
      <c r="H363" s="85"/>
      <c r="K363" s="85"/>
    </row>
    <row r="364" spans="2:11">
      <c r="B364" s="41" t="s">
        <v>271</v>
      </c>
      <c r="C364" s="29">
        <v>45763420.270000003</v>
      </c>
      <c r="D364" s="29">
        <v>8347253.8899999997</v>
      </c>
      <c r="E364" s="29">
        <f t="shared" si="2"/>
        <v>-37416166.380000003</v>
      </c>
      <c r="F364" s="29"/>
      <c r="G364" s="42"/>
      <c r="H364" s="85"/>
      <c r="K364" s="85"/>
    </row>
    <row r="365" spans="2:11">
      <c r="B365" s="41" t="s">
        <v>272</v>
      </c>
      <c r="C365" s="29">
        <v>93473267.75</v>
      </c>
      <c r="D365" s="29">
        <v>17612109.620000001</v>
      </c>
      <c r="E365" s="29">
        <f t="shared" si="2"/>
        <v>-75861158.129999995</v>
      </c>
      <c r="F365" s="29"/>
      <c r="G365" s="42"/>
      <c r="H365" s="85"/>
      <c r="K365" s="85"/>
    </row>
    <row r="366" spans="2:11">
      <c r="B366" s="41" t="s">
        <v>273</v>
      </c>
      <c r="C366" s="29">
        <v>6951102.79</v>
      </c>
      <c r="D366" s="29">
        <v>6951102.79</v>
      </c>
      <c r="E366" s="29">
        <f t="shared" si="2"/>
        <v>0</v>
      </c>
      <c r="F366" s="29"/>
      <c r="G366" s="42"/>
      <c r="H366" s="85"/>
      <c r="K366" s="85"/>
    </row>
    <row r="367" spans="2:11">
      <c r="B367" s="41" t="s">
        <v>274</v>
      </c>
      <c r="C367" s="29">
        <v>114704266.90000001</v>
      </c>
      <c r="D367" s="29">
        <v>160467687.16999999</v>
      </c>
      <c r="E367" s="29">
        <f t="shared" si="2"/>
        <v>45763420.269999981</v>
      </c>
      <c r="F367" s="29"/>
      <c r="G367" s="42"/>
      <c r="H367" s="85"/>
      <c r="K367" s="85"/>
    </row>
    <row r="368" spans="2:11">
      <c r="B368" s="41" t="s">
        <v>275</v>
      </c>
      <c r="C368" s="29">
        <v>4066580.15</v>
      </c>
      <c r="D368" s="29">
        <v>4066580.15</v>
      </c>
      <c r="E368" s="29">
        <f t="shared" si="2"/>
        <v>0</v>
      </c>
      <c r="F368" s="29"/>
      <c r="G368" s="42"/>
      <c r="H368" s="85"/>
      <c r="K368" s="85"/>
    </row>
    <row r="369" spans="2:11">
      <c r="B369" s="41" t="s">
        <v>276</v>
      </c>
      <c r="C369" s="29">
        <v>348820148.63</v>
      </c>
      <c r="D369" s="29">
        <v>442293416.38</v>
      </c>
      <c r="E369" s="29">
        <f t="shared" si="2"/>
        <v>93473267.75</v>
      </c>
      <c r="F369" s="29"/>
      <c r="G369" s="42"/>
      <c r="H369" s="85"/>
      <c r="K369" s="85"/>
    </row>
    <row r="370" spans="2:11">
      <c r="B370" s="41" t="s">
        <v>277</v>
      </c>
      <c r="C370" s="29">
        <v>40475697.770000003</v>
      </c>
      <c r="D370" s="29">
        <v>45884351.299999997</v>
      </c>
      <c r="E370" s="29">
        <f t="shared" si="2"/>
        <v>5408653.5299999937</v>
      </c>
      <c r="F370" s="29"/>
      <c r="G370" s="42"/>
      <c r="H370" s="85"/>
      <c r="K370" s="85"/>
    </row>
    <row r="371" spans="2:11">
      <c r="B371" s="41" t="s">
        <v>278</v>
      </c>
      <c r="C371" s="29">
        <v>58878214.380000003</v>
      </c>
      <c r="D371" s="29">
        <v>70592134.010000005</v>
      </c>
      <c r="E371" s="29">
        <f t="shared" si="2"/>
        <v>11713919.630000003</v>
      </c>
      <c r="F371" s="29"/>
      <c r="G371" s="42"/>
      <c r="H371" s="85"/>
      <c r="K371" s="85"/>
    </row>
    <row r="372" spans="2:11">
      <c r="B372" s="41" t="s">
        <v>279</v>
      </c>
      <c r="C372" s="29">
        <v>42875.72</v>
      </c>
      <c r="D372" s="29">
        <v>42875.72</v>
      </c>
      <c r="E372" s="29">
        <f t="shared" si="2"/>
        <v>0</v>
      </c>
      <c r="F372" s="29"/>
      <c r="G372" s="42"/>
      <c r="H372" s="85"/>
      <c r="K372" s="85"/>
    </row>
    <row r="373" spans="2:11">
      <c r="B373" s="41" t="s">
        <v>280</v>
      </c>
      <c r="C373" s="29">
        <v>1205814.45</v>
      </c>
      <c r="D373" s="29">
        <v>1205814.45</v>
      </c>
      <c r="E373" s="29">
        <f t="shared" si="2"/>
        <v>0</v>
      </c>
      <c r="F373" s="29"/>
      <c r="G373" s="42"/>
      <c r="H373" s="85"/>
      <c r="K373" s="85"/>
    </row>
    <row r="374" spans="2:11">
      <c r="B374" s="41"/>
      <c r="C374" s="29"/>
      <c r="D374" s="29">
        <v>0</v>
      </c>
      <c r="E374" s="29"/>
      <c r="F374" s="29"/>
      <c r="G374" s="42"/>
    </row>
    <row r="375" spans="2:11">
      <c r="B375" s="43"/>
      <c r="C375" s="31"/>
      <c r="D375" s="31"/>
      <c r="E375" s="31"/>
      <c r="F375" s="31"/>
      <c r="G375" s="45"/>
    </row>
    <row r="376" spans="2:11" ht="19.5" customHeight="1">
      <c r="C376" s="32">
        <f>SUM(C361:C375)</f>
        <v>729990992.55000007</v>
      </c>
      <c r="D376" s="32">
        <f>SUM(D361:D375)</f>
        <v>792989891.40999997</v>
      </c>
      <c r="E376" s="32">
        <f>SUM(E361:E373)</f>
        <v>62998898.859999985</v>
      </c>
      <c r="F376" s="94"/>
      <c r="G376" s="95"/>
    </row>
    <row r="378" spans="2:11">
      <c r="B378" s="96"/>
      <c r="C378" s="96"/>
      <c r="D378" s="96"/>
      <c r="E378" s="96"/>
      <c r="F378" s="96"/>
    </row>
    <row r="379" spans="2:11" ht="27" customHeight="1">
      <c r="B379" s="83" t="s">
        <v>281</v>
      </c>
      <c r="C379" s="84" t="s">
        <v>52</v>
      </c>
      <c r="D379" s="25" t="s">
        <v>53</v>
      </c>
      <c r="E379" s="25" t="s">
        <v>266</v>
      </c>
      <c r="F379" s="97" t="s">
        <v>131</v>
      </c>
    </row>
    <row r="380" spans="2:11">
      <c r="B380" s="67" t="s">
        <v>282</v>
      </c>
      <c r="C380" s="27">
        <v>-2484826.84</v>
      </c>
      <c r="D380" s="27">
        <v>65123009.439999998</v>
      </c>
      <c r="E380" s="27">
        <f>+D380-C380</f>
        <v>67607836.280000001</v>
      </c>
      <c r="F380" s="27"/>
    </row>
    <row r="381" spans="2:11">
      <c r="B381" s="41" t="s">
        <v>283</v>
      </c>
      <c r="C381" s="29">
        <v>81467.83</v>
      </c>
      <c r="D381" s="29">
        <v>81467.83</v>
      </c>
      <c r="E381" s="29">
        <f>+D381-C381</f>
        <v>0</v>
      </c>
      <c r="F381" s="29"/>
    </row>
    <row r="382" spans="2:11">
      <c r="B382" s="41" t="s">
        <v>284</v>
      </c>
      <c r="C382" s="29">
        <v>-124649.04</v>
      </c>
      <c r="D382" s="29">
        <v>-124649.04</v>
      </c>
      <c r="E382" s="29">
        <f t="shared" ref="E382:E399" si="3">+D382-C382</f>
        <v>0</v>
      </c>
      <c r="F382" s="29"/>
    </row>
    <row r="383" spans="2:11">
      <c r="B383" s="41" t="s">
        <v>285</v>
      </c>
      <c r="C383" s="29">
        <v>-235879.45</v>
      </c>
      <c r="D383" s="29">
        <v>-235879.45</v>
      </c>
      <c r="E383" s="29">
        <f t="shared" si="3"/>
        <v>0</v>
      </c>
      <c r="F383" s="29"/>
    </row>
    <row r="384" spans="2:11">
      <c r="B384" s="41" t="s">
        <v>286</v>
      </c>
      <c r="C384" s="29">
        <v>-549691.9</v>
      </c>
      <c r="D384" s="29">
        <v>-549691.9</v>
      </c>
      <c r="E384" s="29">
        <f t="shared" si="3"/>
        <v>0</v>
      </c>
      <c r="F384" s="29"/>
    </row>
    <row r="385" spans="2:6">
      <c r="B385" s="41" t="s">
        <v>287</v>
      </c>
      <c r="C385" s="29">
        <v>-657817.48</v>
      </c>
      <c r="D385" s="29">
        <v>-657817.48</v>
      </c>
      <c r="E385" s="29">
        <f t="shared" si="3"/>
        <v>0</v>
      </c>
      <c r="F385" s="29"/>
    </row>
    <row r="386" spans="2:6">
      <c r="B386" s="41" t="s">
        <v>288</v>
      </c>
      <c r="C386" s="29">
        <v>-2290401.5099999998</v>
      </c>
      <c r="D386" s="29">
        <v>-2290401.5099999998</v>
      </c>
      <c r="E386" s="29">
        <f t="shared" si="3"/>
        <v>0</v>
      </c>
      <c r="F386" s="29"/>
    </row>
    <row r="387" spans="2:6">
      <c r="B387" s="41" t="s">
        <v>289</v>
      </c>
      <c r="C387" s="29">
        <v>-3833760.08</v>
      </c>
      <c r="D387" s="29">
        <v>-3833760.08</v>
      </c>
      <c r="E387" s="29">
        <f t="shared" si="3"/>
        <v>0</v>
      </c>
      <c r="F387" s="29"/>
    </row>
    <row r="388" spans="2:6">
      <c r="B388" s="41" t="s">
        <v>290</v>
      </c>
      <c r="C388" s="29">
        <v>-3895708.5</v>
      </c>
      <c r="D388" s="29">
        <v>-3895708.5</v>
      </c>
      <c r="E388" s="29">
        <f t="shared" si="3"/>
        <v>0</v>
      </c>
      <c r="F388" s="29"/>
    </row>
    <row r="389" spans="2:6">
      <c r="B389" s="41" t="s">
        <v>291</v>
      </c>
      <c r="C389" s="29">
        <v>-3081777.38</v>
      </c>
      <c r="D389" s="29">
        <v>-3081777.38</v>
      </c>
      <c r="E389" s="29">
        <f t="shared" si="3"/>
        <v>0</v>
      </c>
      <c r="F389" s="29"/>
    </row>
    <row r="390" spans="2:6">
      <c r="B390" s="41" t="s">
        <v>292</v>
      </c>
      <c r="C390" s="29">
        <v>-4348343.63</v>
      </c>
      <c r="D390" s="29">
        <v>-4348343.63</v>
      </c>
      <c r="E390" s="29">
        <f t="shared" si="3"/>
        <v>0</v>
      </c>
      <c r="F390" s="29"/>
    </row>
    <row r="391" spans="2:6">
      <c r="B391" s="41" t="s">
        <v>293</v>
      </c>
      <c r="C391" s="29">
        <v>-2821183.37</v>
      </c>
      <c r="D391" s="29">
        <v>-2821183.37</v>
      </c>
      <c r="E391" s="29">
        <f t="shared" si="3"/>
        <v>0</v>
      </c>
      <c r="F391" s="29"/>
    </row>
    <row r="392" spans="2:6">
      <c r="B392" s="41" t="s">
        <v>294</v>
      </c>
      <c r="C392" s="29">
        <v>159762.89000000001</v>
      </c>
      <c r="D392" s="29">
        <v>159762.89000000001</v>
      </c>
      <c r="E392" s="29">
        <f t="shared" si="3"/>
        <v>0</v>
      </c>
      <c r="F392" s="29"/>
    </row>
    <row r="393" spans="2:6">
      <c r="B393" s="41" t="s">
        <v>295</v>
      </c>
      <c r="C393" s="29">
        <v>1044846.5</v>
      </c>
      <c r="D393" s="29">
        <v>1044846.5</v>
      </c>
      <c r="E393" s="29">
        <f t="shared" si="3"/>
        <v>0</v>
      </c>
      <c r="F393" s="29"/>
    </row>
    <row r="394" spans="2:6">
      <c r="B394" s="41" t="s">
        <v>296</v>
      </c>
      <c r="C394" s="29">
        <v>0</v>
      </c>
      <c r="D394" s="29">
        <v>-3074543.97</v>
      </c>
      <c r="E394" s="29">
        <f t="shared" si="3"/>
        <v>-3074543.97</v>
      </c>
      <c r="F394" s="29"/>
    </row>
    <row r="395" spans="2:6">
      <c r="B395" s="41" t="s">
        <v>297</v>
      </c>
      <c r="C395" s="29">
        <v>6750371.2000000002</v>
      </c>
      <c r="D395" s="29">
        <v>7340088.3300000001</v>
      </c>
      <c r="E395" s="29">
        <f t="shared" si="3"/>
        <v>589717.12999999989</v>
      </c>
      <c r="F395" s="29"/>
    </row>
    <row r="396" spans="2:6">
      <c r="B396" s="41" t="s">
        <v>298</v>
      </c>
      <c r="C396" s="29">
        <v>361430.97</v>
      </c>
      <c r="D396" s="29">
        <v>361430.97</v>
      </c>
      <c r="E396" s="29">
        <f t="shared" si="3"/>
        <v>0</v>
      </c>
      <c r="F396" s="29"/>
    </row>
    <row r="397" spans="2:6">
      <c r="B397" s="41" t="s">
        <v>299</v>
      </c>
      <c r="C397" s="29">
        <v>3225617.8</v>
      </c>
      <c r="D397" s="29">
        <v>3225617.8</v>
      </c>
      <c r="E397" s="29">
        <f t="shared" si="3"/>
        <v>0</v>
      </c>
      <c r="F397" s="29"/>
    </row>
    <row r="398" spans="2:6">
      <c r="B398" s="41" t="s">
        <v>300</v>
      </c>
      <c r="C398" s="29"/>
      <c r="D398" s="29">
        <v>-7495584.1699999999</v>
      </c>
      <c r="E398" s="29">
        <f t="shared" si="3"/>
        <v>-7495584.1699999999</v>
      </c>
      <c r="F398" s="29"/>
    </row>
    <row r="399" spans="2:6">
      <c r="B399" s="41" t="s">
        <v>301</v>
      </c>
      <c r="C399" s="29"/>
      <c r="D399" s="29">
        <v>-5395267.8700000001</v>
      </c>
      <c r="E399" s="29">
        <f t="shared" si="3"/>
        <v>-5395267.8700000001</v>
      </c>
      <c r="F399" s="29"/>
    </row>
    <row r="400" spans="2:6">
      <c r="B400" s="41"/>
      <c r="C400" s="29"/>
      <c r="D400" s="29"/>
      <c r="E400" s="29"/>
      <c r="F400" s="29"/>
    </row>
    <row r="401" spans="2:6">
      <c r="B401" s="30"/>
      <c r="C401" s="31"/>
      <c r="D401" s="31"/>
      <c r="E401" s="31"/>
      <c r="F401" s="29"/>
    </row>
    <row r="402" spans="2:6" ht="20.25" customHeight="1">
      <c r="C402" s="32">
        <f>SUM(C380:C401)</f>
        <v>-12700541.989999998</v>
      </c>
      <c r="D402" s="32">
        <f>SUM(D380:D401)</f>
        <v>39531615.409999996</v>
      </c>
      <c r="E402" s="32">
        <f>SUM(E380:E401)</f>
        <v>52232157.400000006</v>
      </c>
      <c r="F402" s="95"/>
    </row>
    <row r="408" spans="2:6">
      <c r="B408" s="18" t="s">
        <v>302</v>
      </c>
    </row>
    <row r="410" spans="2:6" ht="30.75" customHeight="1">
      <c r="B410" s="83" t="s">
        <v>303</v>
      </c>
      <c r="C410" s="84" t="s">
        <v>52</v>
      </c>
      <c r="D410" s="25" t="s">
        <v>53</v>
      </c>
      <c r="E410" s="25" t="s">
        <v>54</v>
      </c>
    </row>
    <row r="411" spans="2:6">
      <c r="B411" s="67" t="s">
        <v>304</v>
      </c>
      <c r="C411" s="27"/>
      <c r="D411" s="27"/>
      <c r="E411" s="27"/>
    </row>
    <row r="412" spans="2:6">
      <c r="B412" s="41" t="s">
        <v>305</v>
      </c>
      <c r="C412" s="29">
        <v>11854.26</v>
      </c>
      <c r="D412" s="29">
        <v>20477.8</v>
      </c>
      <c r="E412" s="29">
        <v>8623.5400000000009</v>
      </c>
    </row>
    <row r="413" spans="2:6">
      <c r="B413" s="41" t="s">
        <v>306</v>
      </c>
      <c r="C413" s="29">
        <v>3338683.53</v>
      </c>
      <c r="D413" s="29">
        <v>5980.94</v>
      </c>
      <c r="E413" s="29">
        <v>-3332702.59</v>
      </c>
    </row>
    <row r="414" spans="2:6">
      <c r="B414" s="41" t="s">
        <v>307</v>
      </c>
      <c r="C414" s="29">
        <v>4008644.36</v>
      </c>
      <c r="D414" s="29">
        <v>2618614.5099999998</v>
      </c>
      <c r="E414" s="29">
        <v>-1390029.85</v>
      </c>
    </row>
    <row r="415" spans="2:6">
      <c r="B415" s="41" t="s">
        <v>308</v>
      </c>
      <c r="C415" s="29">
        <v>6893852.1600000001</v>
      </c>
      <c r="D415" s="29">
        <v>2222525.46</v>
      </c>
      <c r="E415" s="29">
        <v>-4671326.7</v>
      </c>
    </row>
    <row r="416" spans="2:6">
      <c r="B416" s="41" t="s">
        <v>309</v>
      </c>
      <c r="C416" s="29">
        <v>114683.94</v>
      </c>
      <c r="D416" s="29">
        <v>53214.14</v>
      </c>
      <c r="E416" s="29">
        <v>-61469.8</v>
      </c>
    </row>
    <row r="417" spans="2:5">
      <c r="B417" s="41" t="s">
        <v>310</v>
      </c>
      <c r="C417" s="29">
        <v>145396.93</v>
      </c>
      <c r="D417" s="29">
        <v>121534.69</v>
      </c>
      <c r="E417" s="29">
        <v>-23862.240000000002</v>
      </c>
    </row>
    <row r="418" spans="2:5">
      <c r="B418" s="41" t="s">
        <v>311</v>
      </c>
      <c r="C418" s="29">
        <v>4567582.25</v>
      </c>
      <c r="D418" s="29">
        <v>9602670.3499999996</v>
      </c>
      <c r="E418" s="29">
        <v>5035088.0999999996</v>
      </c>
    </row>
    <row r="419" spans="2:5">
      <c r="B419" s="41" t="s">
        <v>312</v>
      </c>
      <c r="C419" s="29">
        <v>29664.560000000001</v>
      </c>
      <c r="D419" s="29"/>
      <c r="E419" s="29">
        <v>-29664.560000000001</v>
      </c>
    </row>
    <row r="420" spans="2:5">
      <c r="B420" s="41" t="s">
        <v>313</v>
      </c>
      <c r="C420" s="29">
        <v>209194.05</v>
      </c>
      <c r="D420" s="29">
        <v>379606.63</v>
      </c>
      <c r="E420" s="29">
        <v>170412.58</v>
      </c>
    </row>
    <row r="421" spans="2:5">
      <c r="B421" s="41" t="s">
        <v>314</v>
      </c>
      <c r="C421" s="29">
        <v>0.78</v>
      </c>
      <c r="D421" s="29"/>
      <c r="E421" s="29">
        <v>-0.78</v>
      </c>
    </row>
    <row r="422" spans="2:5">
      <c r="B422" s="41" t="s">
        <v>315</v>
      </c>
      <c r="C422" s="29">
        <v>402375.34</v>
      </c>
      <c r="D422" s="29">
        <v>320.27999999999997</v>
      </c>
      <c r="E422" s="29">
        <v>-402055.06</v>
      </c>
    </row>
    <row r="423" spans="2:5">
      <c r="B423" s="41" t="s">
        <v>316</v>
      </c>
      <c r="C423" s="29">
        <v>384753.56</v>
      </c>
      <c r="D423" s="29">
        <v>240234.76</v>
      </c>
      <c r="E423" s="29">
        <v>-144518.79999999999</v>
      </c>
    </row>
    <row r="424" spans="2:5">
      <c r="B424" s="41" t="s">
        <v>317</v>
      </c>
      <c r="C424" s="29">
        <v>6598533.5199999996</v>
      </c>
      <c r="D424" s="29">
        <v>5302262.1500000004</v>
      </c>
      <c r="E424" s="29">
        <v>-1296271.3700000001</v>
      </c>
    </row>
    <row r="425" spans="2:5">
      <c r="B425" s="41" t="s">
        <v>318</v>
      </c>
      <c r="C425" s="29">
        <v>19270.66</v>
      </c>
      <c r="D425" s="29">
        <v>155440.45000000001</v>
      </c>
      <c r="E425" s="29">
        <v>136169.79</v>
      </c>
    </row>
    <row r="426" spans="2:5">
      <c r="B426" s="41" t="s">
        <v>319</v>
      </c>
      <c r="C426" s="29">
        <v>1514966.3</v>
      </c>
      <c r="D426" s="29">
        <v>413408.35</v>
      </c>
      <c r="E426" s="29">
        <v>-1101557.95</v>
      </c>
    </row>
    <row r="427" spans="2:5">
      <c r="B427" s="41" t="s">
        <v>320</v>
      </c>
      <c r="C427" s="29"/>
      <c r="D427" s="29">
        <v>13844518.76</v>
      </c>
      <c r="E427" s="29">
        <v>13844518.76</v>
      </c>
    </row>
    <row r="428" spans="2:5">
      <c r="B428" s="41" t="s">
        <v>321</v>
      </c>
      <c r="C428" s="29"/>
      <c r="D428" s="29">
        <v>1811010.27</v>
      </c>
      <c r="E428" s="29">
        <v>1811010.27</v>
      </c>
    </row>
    <row r="429" spans="2:5">
      <c r="B429" s="41" t="s">
        <v>322</v>
      </c>
      <c r="C429" s="29">
        <v>977</v>
      </c>
      <c r="D429" s="29">
        <v>341.56</v>
      </c>
      <c r="E429" s="29">
        <v>-635.44000000000005</v>
      </c>
    </row>
    <row r="430" spans="2:5">
      <c r="B430" s="41" t="s">
        <v>323</v>
      </c>
      <c r="C430" s="29">
        <v>2776.37</v>
      </c>
      <c r="D430" s="29"/>
      <c r="E430" s="29">
        <v>-2776.37</v>
      </c>
    </row>
    <row r="431" spans="2:5">
      <c r="B431" s="41" t="s">
        <v>324</v>
      </c>
      <c r="C431" s="29">
        <v>438223.7</v>
      </c>
      <c r="D431" s="29"/>
      <c r="E431" s="29">
        <v>-438223.7</v>
      </c>
    </row>
    <row r="432" spans="2:5">
      <c r="B432" s="41" t="s">
        <v>325</v>
      </c>
      <c r="C432" s="29">
        <v>165.63</v>
      </c>
      <c r="D432" s="29">
        <v>2368540.5299999998</v>
      </c>
      <c r="E432" s="29">
        <v>2368374.9</v>
      </c>
    </row>
    <row r="433" spans="2:5">
      <c r="B433" s="41" t="s">
        <v>326</v>
      </c>
      <c r="C433" s="29">
        <v>1412618.98</v>
      </c>
      <c r="D433" s="29"/>
      <c r="E433" s="29">
        <v>-1412618.98</v>
      </c>
    </row>
    <row r="434" spans="2:5">
      <c r="B434" s="28" t="s">
        <v>327</v>
      </c>
      <c r="C434" s="29">
        <v>261760.3</v>
      </c>
      <c r="D434" s="29"/>
      <c r="E434" s="29">
        <v>-261760.3</v>
      </c>
    </row>
    <row r="435" spans="2:5">
      <c r="B435" s="28" t="s">
        <v>328</v>
      </c>
      <c r="C435" s="29">
        <v>543.25</v>
      </c>
      <c r="D435" s="29">
        <v>76483.61</v>
      </c>
      <c r="E435" s="29">
        <v>75940.36</v>
      </c>
    </row>
    <row r="436" spans="2:5">
      <c r="B436" s="28" t="s">
        <v>329</v>
      </c>
      <c r="C436" s="29">
        <v>782467.7</v>
      </c>
      <c r="D436" s="29">
        <v>424834.91</v>
      </c>
      <c r="E436" s="29">
        <v>-357632.79</v>
      </c>
    </row>
    <row r="437" spans="2:5">
      <c r="B437" s="30"/>
      <c r="C437" s="31"/>
      <c r="D437" s="31"/>
      <c r="E437" s="31"/>
    </row>
    <row r="438" spans="2:5" ht="21.75" customHeight="1">
      <c r="C438" s="32">
        <f>SUM(C412:C436)</f>
        <v>31138989.129999999</v>
      </c>
      <c r="D438" s="32">
        <f>SUM(D412:D436)</f>
        <v>39662020.150000006</v>
      </c>
      <c r="E438" s="32">
        <f>SUM(E412:E436)</f>
        <v>8523031.0199999977</v>
      </c>
    </row>
    <row r="442" spans="2:5" ht="24" customHeight="1">
      <c r="B442" s="83" t="s">
        <v>330</v>
      </c>
      <c r="C442" s="84" t="s">
        <v>54</v>
      </c>
      <c r="D442" s="25" t="s">
        <v>331</v>
      </c>
      <c r="E442" s="10"/>
    </row>
    <row r="443" spans="2:5">
      <c r="B443" s="28"/>
      <c r="C443" s="42"/>
      <c r="D443" s="29"/>
      <c r="E443" s="39"/>
    </row>
    <row r="444" spans="2:5">
      <c r="B444" s="28" t="s">
        <v>332</v>
      </c>
      <c r="C444" s="42">
        <v>-10012615.34</v>
      </c>
      <c r="D444" s="29"/>
      <c r="E444" s="39"/>
    </row>
    <row r="445" spans="2:5">
      <c r="B445" s="28" t="s">
        <v>333</v>
      </c>
      <c r="C445" s="42">
        <v>45286790.170000002</v>
      </c>
      <c r="D445" s="29"/>
      <c r="E445" s="39"/>
    </row>
    <row r="446" spans="2:5">
      <c r="B446" s="28" t="s">
        <v>334</v>
      </c>
      <c r="C446" s="42">
        <v>210702.4</v>
      </c>
      <c r="D446" s="29"/>
      <c r="E446" s="39"/>
    </row>
    <row r="447" spans="2:5">
      <c r="B447" s="28" t="s">
        <v>335</v>
      </c>
      <c r="C447" s="42">
        <v>79987.899999999994</v>
      </c>
      <c r="D447" s="29"/>
      <c r="E447" s="39"/>
    </row>
    <row r="448" spans="2:5">
      <c r="B448" s="28" t="s">
        <v>336</v>
      </c>
      <c r="C448" s="42">
        <v>153591.53</v>
      </c>
      <c r="D448" s="29"/>
      <c r="E448" s="39"/>
    </row>
    <row r="449" spans="2:7">
      <c r="B449" s="28"/>
      <c r="C449" s="42"/>
      <c r="D449" s="29"/>
      <c r="E449" s="39"/>
    </row>
    <row r="450" spans="2:7">
      <c r="B450" s="30"/>
      <c r="C450" s="45"/>
      <c r="D450" s="31"/>
      <c r="E450" s="39"/>
      <c r="F450" s="10"/>
      <c r="G450" s="10"/>
    </row>
    <row r="451" spans="2:7" ht="18" customHeight="1">
      <c r="C451" s="32">
        <f>SUM(C444:C450)</f>
        <v>35718456.659999996</v>
      </c>
      <c r="D451" s="25"/>
      <c r="E451" s="10"/>
      <c r="F451" s="10"/>
      <c r="G451" s="10"/>
    </row>
    <row r="452" spans="2:7">
      <c r="F452" s="10"/>
      <c r="G452" s="10"/>
    </row>
    <row r="453" spans="2:7" ht="15">
      <c r="B453"/>
      <c r="F453" s="10"/>
      <c r="G453" s="10"/>
    </row>
    <row r="454" spans="2:7">
      <c r="F454" s="10"/>
      <c r="G454" s="10"/>
    </row>
    <row r="455" spans="2:7">
      <c r="F455" s="10"/>
      <c r="G455" s="10"/>
    </row>
    <row r="456" spans="2:7">
      <c r="F456" s="10"/>
      <c r="G456" s="10"/>
    </row>
    <row r="457" spans="2:7">
      <c r="F457" s="10"/>
      <c r="G457" s="10"/>
    </row>
    <row r="458" spans="2:7">
      <c r="F458" s="10"/>
      <c r="G458" s="10"/>
    </row>
    <row r="459" spans="2:7">
      <c r="F459" s="10"/>
      <c r="G459" s="10"/>
    </row>
    <row r="460" spans="2:7">
      <c r="B460" s="18" t="s">
        <v>337</v>
      </c>
      <c r="F460" s="10"/>
      <c r="G460" s="10"/>
    </row>
    <row r="461" spans="2:7" ht="12" customHeight="1">
      <c r="B461" s="18" t="s">
        <v>338</v>
      </c>
      <c r="F461" s="10"/>
      <c r="G461" s="10"/>
    </row>
    <row r="462" spans="2:7">
      <c r="B462" s="98"/>
      <c r="C462" s="98"/>
      <c r="D462" s="98"/>
      <c r="E462" s="98"/>
      <c r="F462" s="10"/>
      <c r="G462" s="10"/>
    </row>
    <row r="463" spans="2:7">
      <c r="B463" s="99"/>
      <c r="C463" s="99"/>
      <c r="D463" s="99"/>
      <c r="E463" s="99"/>
      <c r="F463" s="10"/>
      <c r="G463" s="10"/>
    </row>
    <row r="464" spans="2:7">
      <c r="B464" s="100" t="s">
        <v>339</v>
      </c>
      <c r="C464" s="101"/>
      <c r="D464" s="101"/>
      <c r="E464" s="102"/>
      <c r="F464" s="10"/>
      <c r="G464" s="10"/>
    </row>
    <row r="465" spans="2:8">
      <c r="B465" s="103" t="s">
        <v>340</v>
      </c>
      <c r="C465" s="104"/>
      <c r="D465" s="104"/>
      <c r="E465" s="105"/>
      <c r="F465" s="10"/>
      <c r="G465" s="106"/>
    </row>
    <row r="466" spans="2:8">
      <c r="B466" s="107" t="s">
        <v>341</v>
      </c>
      <c r="C466" s="108"/>
      <c r="D466" s="108"/>
      <c r="E466" s="109"/>
      <c r="F466" s="10"/>
      <c r="G466" s="106"/>
    </row>
    <row r="467" spans="2:8">
      <c r="B467" s="110" t="s">
        <v>342</v>
      </c>
      <c r="C467" s="111"/>
      <c r="E467" s="112">
        <v>258700506.06999999</v>
      </c>
      <c r="F467" s="10"/>
      <c r="G467" s="106"/>
    </row>
    <row r="468" spans="2:8">
      <c r="B468" s="113"/>
      <c r="C468" s="113"/>
      <c r="D468" s="10"/>
      <c r="E468" s="85"/>
      <c r="F468" s="10"/>
      <c r="G468" s="106"/>
    </row>
    <row r="469" spans="2:8">
      <c r="B469" s="114" t="s">
        <v>343</v>
      </c>
      <c r="C469" s="114"/>
      <c r="D469" s="115"/>
      <c r="E469" s="116">
        <f>SUM(D469:D474)</f>
        <v>1.98</v>
      </c>
      <c r="F469" s="10"/>
      <c r="G469" s="10"/>
    </row>
    <row r="470" spans="2:8">
      <c r="B470" s="117" t="s">
        <v>344</v>
      </c>
      <c r="C470" s="117"/>
      <c r="D470" s="118" t="s">
        <v>345</v>
      </c>
      <c r="E470" s="119"/>
      <c r="F470" s="10"/>
      <c r="G470" s="10"/>
    </row>
    <row r="471" spans="2:8">
      <c r="B471" s="117" t="s">
        <v>346</v>
      </c>
      <c r="C471" s="117"/>
      <c r="D471" s="118" t="s">
        <v>345</v>
      </c>
      <c r="E471" s="119"/>
      <c r="F471" s="10"/>
      <c r="G471" s="10"/>
    </row>
    <row r="472" spans="2:8">
      <c r="B472" s="117" t="s">
        <v>347</v>
      </c>
      <c r="C472" s="117"/>
      <c r="D472" s="118" t="s">
        <v>345</v>
      </c>
      <c r="E472" s="119"/>
      <c r="F472" s="10"/>
      <c r="G472" s="10"/>
    </row>
    <row r="473" spans="2:8">
      <c r="B473" s="117" t="s">
        <v>348</v>
      </c>
      <c r="C473" s="117"/>
      <c r="D473" s="118" t="s">
        <v>345</v>
      </c>
      <c r="E473" s="119"/>
      <c r="F473" s="10"/>
      <c r="G473" s="10"/>
      <c r="H473" s="85"/>
    </row>
    <row r="474" spans="2:8">
      <c r="B474" s="120" t="s">
        <v>349</v>
      </c>
      <c r="C474" s="121"/>
      <c r="D474" s="118">
        <v>1.98</v>
      </c>
      <c r="E474" s="119"/>
      <c r="F474" s="10"/>
      <c r="G474" s="10"/>
      <c r="H474" s="85"/>
    </row>
    <row r="475" spans="2:8">
      <c r="B475" s="113"/>
      <c r="C475" s="113"/>
      <c r="D475" s="10"/>
      <c r="F475" s="10"/>
      <c r="G475" s="106"/>
      <c r="H475" s="85"/>
    </row>
    <row r="476" spans="2:8">
      <c r="B476" s="114" t="s">
        <v>350</v>
      </c>
      <c r="C476" s="114"/>
      <c r="D476" s="115"/>
      <c r="E476" s="122">
        <f>SUM(D476:D480)</f>
        <v>62998898.859999999</v>
      </c>
      <c r="F476" s="10"/>
      <c r="G476" s="106"/>
      <c r="H476" s="85"/>
    </row>
    <row r="477" spans="2:8">
      <c r="B477" s="117" t="s">
        <v>351</v>
      </c>
      <c r="C477" s="117"/>
      <c r="D477" s="118" t="s">
        <v>345</v>
      </c>
      <c r="E477" s="119"/>
      <c r="F477" s="106"/>
      <c r="G477" s="123"/>
      <c r="H477" s="85"/>
    </row>
    <row r="478" spans="2:8">
      <c r="B478" s="117" t="s">
        <v>352</v>
      </c>
      <c r="C478" s="117"/>
      <c r="D478" s="118" t="s">
        <v>345</v>
      </c>
      <c r="E478" s="119"/>
      <c r="F478" s="106"/>
      <c r="G478" s="106"/>
      <c r="H478" s="85"/>
    </row>
    <row r="479" spans="2:8">
      <c r="B479" s="117" t="s">
        <v>353</v>
      </c>
      <c r="C479" s="117"/>
      <c r="D479" s="118" t="s">
        <v>345</v>
      </c>
      <c r="E479" s="119"/>
      <c r="F479" s="106"/>
      <c r="G479" s="106"/>
      <c r="H479" s="85"/>
    </row>
    <row r="480" spans="2:8">
      <c r="B480" s="124" t="s">
        <v>354</v>
      </c>
      <c r="C480" s="125"/>
      <c r="D480" s="126">
        <v>62998898.859999999</v>
      </c>
      <c r="E480" s="127"/>
      <c r="F480" s="106"/>
      <c r="G480" s="128"/>
    </row>
    <row r="481" spans="2:7">
      <c r="B481" s="113"/>
      <c r="C481" s="113"/>
      <c r="F481" s="106"/>
      <c r="G481" s="10"/>
    </row>
    <row r="482" spans="2:7">
      <c r="B482" s="129" t="s">
        <v>355</v>
      </c>
      <c r="C482" s="129"/>
      <c r="E482" s="130">
        <f>+E467+E469-E476</f>
        <v>195701609.19</v>
      </c>
      <c r="F482" s="131"/>
      <c r="G482" s="106"/>
    </row>
    <row r="483" spans="2:7">
      <c r="B483" s="99"/>
      <c r="C483" s="99"/>
      <c r="D483" s="99"/>
      <c r="E483" s="99"/>
      <c r="F483" s="10"/>
      <c r="G483" s="131"/>
    </row>
    <row r="484" spans="2:7">
      <c r="B484" s="99"/>
      <c r="C484" s="99"/>
      <c r="D484" s="99"/>
      <c r="E484" s="99"/>
      <c r="F484" s="10"/>
      <c r="G484" s="10"/>
    </row>
    <row r="485" spans="2:7">
      <c r="B485" s="99"/>
      <c r="C485" s="99"/>
      <c r="D485" s="99"/>
      <c r="E485" s="99"/>
      <c r="F485" s="10"/>
      <c r="G485" s="10"/>
    </row>
    <row r="486" spans="2:7">
      <c r="B486" s="99"/>
      <c r="C486" s="99"/>
      <c r="D486" s="99"/>
      <c r="E486" s="99"/>
      <c r="F486" s="10"/>
      <c r="G486" s="10"/>
    </row>
    <row r="487" spans="2:7">
      <c r="B487" s="99"/>
      <c r="C487" s="99"/>
      <c r="D487" s="99"/>
      <c r="E487" s="99"/>
      <c r="F487" s="10"/>
      <c r="G487" s="10"/>
    </row>
    <row r="488" spans="2:7">
      <c r="B488" s="99"/>
      <c r="C488" s="99"/>
      <c r="D488" s="99"/>
      <c r="E488" s="99"/>
      <c r="F488" s="10"/>
      <c r="G488" s="10"/>
    </row>
    <row r="489" spans="2:7">
      <c r="B489" s="99"/>
      <c r="C489" s="99"/>
      <c r="D489" s="99"/>
      <c r="E489" s="99"/>
      <c r="F489" s="10"/>
      <c r="G489" s="10"/>
    </row>
    <row r="490" spans="2:7">
      <c r="B490" s="99"/>
      <c r="C490" s="99"/>
      <c r="D490" s="99"/>
      <c r="E490" s="99"/>
      <c r="F490" s="10"/>
      <c r="G490" s="10"/>
    </row>
    <row r="491" spans="2:7">
      <c r="B491" s="99"/>
      <c r="C491" s="99"/>
      <c r="D491" s="99"/>
      <c r="E491" s="99"/>
      <c r="F491" s="10"/>
      <c r="G491" s="10"/>
    </row>
    <row r="492" spans="2:7">
      <c r="B492" s="99"/>
      <c r="C492" s="99"/>
      <c r="D492" s="99"/>
      <c r="E492" s="99"/>
      <c r="F492" s="10"/>
      <c r="G492" s="10"/>
    </row>
    <row r="493" spans="2:7">
      <c r="B493" s="100" t="s">
        <v>356</v>
      </c>
      <c r="C493" s="101"/>
      <c r="D493" s="101"/>
      <c r="E493" s="102"/>
      <c r="F493" s="10"/>
      <c r="G493" s="10"/>
    </row>
    <row r="494" spans="2:7">
      <c r="B494" s="103" t="s">
        <v>357</v>
      </c>
      <c r="C494" s="104"/>
      <c r="D494" s="104"/>
      <c r="E494" s="105"/>
      <c r="F494" s="10"/>
      <c r="G494" s="10"/>
    </row>
    <row r="495" spans="2:7">
      <c r="B495" s="107" t="s">
        <v>341</v>
      </c>
      <c r="C495" s="108"/>
      <c r="D495" s="108"/>
      <c r="E495" s="109"/>
      <c r="F495" s="10"/>
      <c r="G495" s="10"/>
    </row>
    <row r="496" spans="2:7">
      <c r="B496" s="110" t="s">
        <v>358</v>
      </c>
      <c r="C496" s="111"/>
      <c r="E496" s="132">
        <v>179200950.88</v>
      </c>
      <c r="F496" s="10"/>
      <c r="G496" s="10"/>
    </row>
    <row r="497" spans="2:8">
      <c r="B497" s="113"/>
      <c r="C497" s="113"/>
      <c r="F497" s="10"/>
      <c r="G497" s="10"/>
    </row>
    <row r="498" spans="2:8">
      <c r="B498" s="133" t="s">
        <v>359</v>
      </c>
      <c r="C498" s="133"/>
      <c r="D498" s="115"/>
      <c r="E498" s="134">
        <f>SUM(D498:D515)</f>
        <v>48637409.319999993</v>
      </c>
      <c r="F498" s="10"/>
      <c r="G498" s="10"/>
    </row>
    <row r="499" spans="2:8">
      <c r="B499" s="117" t="s">
        <v>360</v>
      </c>
      <c r="C499" s="117"/>
      <c r="D499" s="135">
        <v>210702.4</v>
      </c>
      <c r="E499" s="136"/>
      <c r="F499" s="10"/>
      <c r="G499" s="10"/>
      <c r="H499" s="85"/>
    </row>
    <row r="500" spans="2:8">
      <c r="B500" s="117" t="s">
        <v>361</v>
      </c>
      <c r="C500" s="117"/>
      <c r="D500" s="135">
        <v>79987.899999999994</v>
      </c>
      <c r="E500" s="136"/>
      <c r="F500" s="10"/>
      <c r="G500" s="10"/>
      <c r="H500" s="85"/>
    </row>
    <row r="501" spans="2:8">
      <c r="B501" s="117" t="s">
        <v>362</v>
      </c>
      <c r="C501" s="117"/>
      <c r="D501" s="118" t="s">
        <v>345</v>
      </c>
      <c r="E501" s="136"/>
      <c r="F501" s="10"/>
      <c r="G501" s="10"/>
      <c r="H501" s="85"/>
    </row>
    <row r="502" spans="2:8">
      <c r="B502" s="117" t="s">
        <v>363</v>
      </c>
      <c r="C502" s="117"/>
      <c r="D502" s="118" t="s">
        <v>345</v>
      </c>
      <c r="E502" s="136"/>
      <c r="F502" s="10"/>
      <c r="G502" s="10"/>
      <c r="H502" s="85"/>
    </row>
    <row r="503" spans="2:8">
      <c r="B503" s="117" t="s">
        <v>364</v>
      </c>
      <c r="C503" s="117"/>
      <c r="D503" s="118" t="s">
        <v>345</v>
      </c>
      <c r="E503" s="136"/>
      <c r="F503" s="10"/>
      <c r="G503" s="106"/>
      <c r="H503" s="85"/>
    </row>
    <row r="504" spans="2:8">
      <c r="B504" s="117" t="s">
        <v>365</v>
      </c>
      <c r="C504" s="117"/>
      <c r="D504" s="118" t="s">
        <v>345</v>
      </c>
      <c r="E504" s="136"/>
      <c r="F504" s="10"/>
      <c r="G504" s="10"/>
    </row>
    <row r="505" spans="2:8">
      <c r="B505" s="117" t="s">
        <v>366</v>
      </c>
      <c r="C505" s="117"/>
      <c r="D505" s="135">
        <v>153591.53</v>
      </c>
      <c r="E505" s="136"/>
      <c r="F505" s="10"/>
      <c r="G505" s="106"/>
    </row>
    <row r="506" spans="2:8">
      <c r="B506" s="117" t="s">
        <v>367</v>
      </c>
      <c r="C506" s="117"/>
      <c r="D506" s="118" t="s">
        <v>345</v>
      </c>
      <c r="E506" s="136"/>
      <c r="F506" s="10"/>
      <c r="G506" s="10"/>
    </row>
    <row r="507" spans="2:8">
      <c r="B507" s="117" t="s">
        <v>368</v>
      </c>
      <c r="C507" s="117"/>
      <c r="D507" s="118" t="s">
        <v>345</v>
      </c>
      <c r="E507" s="136"/>
      <c r="F507" s="10"/>
      <c r="G507" s="106"/>
    </row>
    <row r="508" spans="2:8">
      <c r="B508" s="117" t="s">
        <v>369</v>
      </c>
      <c r="C508" s="117"/>
      <c r="D508" s="135">
        <v>48165026.869999997</v>
      </c>
      <c r="E508" s="136"/>
      <c r="F508" s="10"/>
      <c r="G508" s="106"/>
      <c r="H508" s="85"/>
    </row>
    <row r="509" spans="2:8">
      <c r="B509" s="117" t="s">
        <v>370</v>
      </c>
      <c r="C509" s="117"/>
      <c r="D509" s="118" t="s">
        <v>345</v>
      </c>
      <c r="E509" s="136"/>
      <c r="F509" s="10"/>
      <c r="G509" s="106"/>
    </row>
    <row r="510" spans="2:8">
      <c r="B510" s="117" t="s">
        <v>371</v>
      </c>
      <c r="C510" s="117"/>
      <c r="D510" s="118" t="s">
        <v>345</v>
      </c>
      <c r="E510" s="136"/>
      <c r="F510" s="10"/>
      <c r="G510" s="106"/>
      <c r="H510" s="85"/>
    </row>
    <row r="511" spans="2:8">
      <c r="B511" s="117" t="s">
        <v>372</v>
      </c>
      <c r="C511" s="117"/>
      <c r="D511" s="118" t="s">
        <v>345</v>
      </c>
      <c r="E511" s="136"/>
      <c r="F511" s="10"/>
      <c r="G511" s="137"/>
    </row>
    <row r="512" spans="2:8">
      <c r="B512" s="117" t="s">
        <v>373</v>
      </c>
      <c r="C512" s="117"/>
      <c r="D512" s="118" t="s">
        <v>345</v>
      </c>
      <c r="E512" s="136"/>
      <c r="F512" s="10"/>
      <c r="G512" s="10"/>
    </row>
    <row r="513" spans="2:7">
      <c r="B513" s="117" t="s">
        <v>374</v>
      </c>
      <c r="C513" s="117"/>
      <c r="D513" s="118" t="s">
        <v>345</v>
      </c>
      <c r="E513" s="136"/>
      <c r="F513" s="10"/>
      <c r="G513" s="10"/>
    </row>
    <row r="514" spans="2:7" ht="12.75" customHeight="1">
      <c r="B514" s="117" t="s">
        <v>375</v>
      </c>
      <c r="C514" s="117"/>
      <c r="D514" s="118" t="s">
        <v>345</v>
      </c>
      <c r="E514" s="136"/>
      <c r="F514" s="10"/>
      <c r="G514" s="10"/>
    </row>
    <row r="515" spans="2:7">
      <c r="B515" s="138" t="s">
        <v>376</v>
      </c>
      <c r="C515" s="139"/>
      <c r="D515" s="135">
        <v>28100.62</v>
      </c>
      <c r="E515" s="136"/>
      <c r="F515" s="10"/>
      <c r="G515" s="10"/>
    </row>
    <row r="516" spans="2:7">
      <c r="B516" s="113"/>
      <c r="C516" s="113"/>
      <c r="F516" s="10"/>
      <c r="G516" s="10"/>
    </row>
    <row r="517" spans="2:7">
      <c r="B517" s="133" t="s">
        <v>377</v>
      </c>
      <c r="C517" s="133"/>
      <c r="D517" s="115"/>
      <c r="E517" s="134">
        <f>SUM(D517:D524)</f>
        <v>15058.19</v>
      </c>
      <c r="F517" s="10"/>
      <c r="G517" s="10"/>
    </row>
    <row r="518" spans="2:7">
      <c r="B518" s="117" t="s">
        <v>378</v>
      </c>
      <c r="C518" s="117"/>
      <c r="D518" s="118" t="s">
        <v>345</v>
      </c>
      <c r="E518" s="136"/>
      <c r="F518" s="10"/>
      <c r="G518" s="10"/>
    </row>
    <row r="519" spans="2:7">
      <c r="B519" s="117" t="s">
        <v>379</v>
      </c>
      <c r="C519" s="117"/>
      <c r="D519" s="118" t="s">
        <v>345</v>
      </c>
      <c r="E519" s="136"/>
      <c r="F519" s="10"/>
      <c r="G519" s="10"/>
    </row>
    <row r="520" spans="2:7">
      <c r="B520" s="117" t="s">
        <v>380</v>
      </c>
      <c r="C520" s="117"/>
      <c r="D520" s="118" t="s">
        <v>345</v>
      </c>
      <c r="E520" s="136"/>
      <c r="F520" s="10"/>
      <c r="G520" s="10"/>
    </row>
    <row r="521" spans="2:7">
      <c r="B521" s="117" t="s">
        <v>381</v>
      </c>
      <c r="C521" s="117"/>
      <c r="D521" s="118" t="s">
        <v>345</v>
      </c>
      <c r="E521" s="136"/>
      <c r="F521" s="10"/>
      <c r="G521" s="10"/>
    </row>
    <row r="522" spans="2:7">
      <c r="B522" s="117" t="s">
        <v>382</v>
      </c>
      <c r="C522" s="117"/>
      <c r="D522" s="118" t="s">
        <v>345</v>
      </c>
      <c r="E522" s="136"/>
      <c r="F522" s="10"/>
      <c r="G522" s="10"/>
    </row>
    <row r="523" spans="2:7">
      <c r="B523" s="117" t="s">
        <v>383</v>
      </c>
      <c r="C523" s="117"/>
      <c r="D523" s="118">
        <v>7.43</v>
      </c>
      <c r="E523" s="136"/>
      <c r="F523" s="10"/>
      <c r="G523" s="10"/>
    </row>
    <row r="524" spans="2:7">
      <c r="B524" s="138" t="s">
        <v>384</v>
      </c>
      <c r="C524" s="139"/>
      <c r="D524" s="135">
        <v>15050.76</v>
      </c>
      <c r="E524" s="136"/>
      <c r="F524" s="10"/>
      <c r="G524" s="10"/>
    </row>
    <row r="525" spans="2:7">
      <c r="B525" s="113"/>
      <c r="C525" s="113"/>
      <c r="F525" s="10"/>
      <c r="G525" s="10"/>
    </row>
    <row r="526" spans="2:7">
      <c r="B526" s="140" t="s">
        <v>385</v>
      </c>
      <c r="E526" s="130">
        <f>+E496-E498+E517</f>
        <v>130578599.75</v>
      </c>
      <c r="F526" s="106"/>
      <c r="G526" s="106"/>
    </row>
    <row r="527" spans="2:7">
      <c r="F527" s="141"/>
      <c r="G527" s="10"/>
    </row>
    <row r="528" spans="2:7">
      <c r="F528" s="10"/>
      <c r="G528" s="131"/>
    </row>
    <row r="529" spans="2:7">
      <c r="F529" s="10"/>
      <c r="G529" s="131"/>
    </row>
    <row r="530" spans="2:7">
      <c r="F530" s="10"/>
      <c r="G530" s="131"/>
    </row>
    <row r="531" spans="2:7">
      <c r="F531" s="10"/>
      <c r="G531" s="131"/>
    </row>
    <row r="532" spans="2:7">
      <c r="F532" s="10"/>
      <c r="G532" s="131"/>
    </row>
    <row r="533" spans="2:7">
      <c r="F533" s="10"/>
      <c r="G533" s="131"/>
    </row>
    <row r="534" spans="2:7">
      <c r="F534" s="10"/>
      <c r="G534" s="131"/>
    </row>
    <row r="535" spans="2:7">
      <c r="F535" s="10"/>
      <c r="G535" s="131"/>
    </row>
    <row r="536" spans="2:7">
      <c r="F536" s="10"/>
      <c r="G536" s="131"/>
    </row>
    <row r="537" spans="2:7">
      <c r="F537" s="10"/>
      <c r="G537" s="131"/>
    </row>
    <row r="538" spans="2:7">
      <c r="F538" s="10"/>
      <c r="G538" s="10"/>
    </row>
    <row r="539" spans="2:7">
      <c r="B539" s="142" t="s">
        <v>386</v>
      </c>
      <c r="C539" s="142"/>
      <c r="D539" s="142"/>
      <c r="E539" s="142"/>
      <c r="F539" s="142"/>
      <c r="G539" s="10"/>
    </row>
    <row r="540" spans="2:7">
      <c r="B540" s="143"/>
      <c r="C540" s="143"/>
      <c r="D540" s="143"/>
      <c r="E540" s="143"/>
      <c r="F540" s="143"/>
      <c r="G540" s="10"/>
    </row>
    <row r="541" spans="2:7">
      <c r="B541" s="143"/>
      <c r="C541" s="143"/>
      <c r="D541" s="143"/>
      <c r="E541" s="143"/>
      <c r="F541" s="143"/>
      <c r="G541" s="10"/>
    </row>
    <row r="542" spans="2:7" ht="21" customHeight="1">
      <c r="B542" s="59" t="s">
        <v>387</v>
      </c>
      <c r="C542" s="60" t="s">
        <v>52</v>
      </c>
      <c r="D542" s="81" t="s">
        <v>53</v>
      </c>
      <c r="E542" s="81" t="s">
        <v>54</v>
      </c>
      <c r="F542" s="10"/>
      <c r="G542" s="10"/>
    </row>
    <row r="543" spans="2:7">
      <c r="B543" s="26" t="s">
        <v>388</v>
      </c>
      <c r="C543" s="144">
        <v>0</v>
      </c>
      <c r="D543" s="93"/>
      <c r="E543" s="93"/>
      <c r="F543" s="10"/>
      <c r="G543" s="10"/>
    </row>
    <row r="544" spans="2:7">
      <c r="B544" s="28"/>
      <c r="C544" s="145">
        <v>0</v>
      </c>
      <c r="D544" s="42"/>
      <c r="E544" s="42"/>
      <c r="F544" s="10"/>
      <c r="G544" s="10"/>
    </row>
    <row r="545" spans="2:7">
      <c r="B545" s="30" t="s">
        <v>39</v>
      </c>
      <c r="C545" s="146">
        <v>0</v>
      </c>
      <c r="D545" s="147">
        <v>0</v>
      </c>
      <c r="E545" s="147">
        <v>0</v>
      </c>
      <c r="F545" s="10"/>
      <c r="G545" s="10"/>
    </row>
    <row r="546" spans="2:7" ht="21" customHeight="1">
      <c r="C546" s="25">
        <f t="shared" ref="C546" si="4">SUM(C544:C545)</f>
        <v>0</v>
      </c>
      <c r="D546" s="25">
        <f t="shared" ref="D546:E546" si="5">SUM(D544:D545)</f>
        <v>0</v>
      </c>
      <c r="E546" s="25">
        <f t="shared" si="5"/>
        <v>0</v>
      </c>
      <c r="F546" s="10"/>
      <c r="G546" s="10"/>
    </row>
    <row r="547" spans="2:7">
      <c r="F547" s="10"/>
      <c r="G547" s="10"/>
    </row>
    <row r="548" spans="2:7">
      <c r="F548" s="10"/>
      <c r="G548" s="10"/>
    </row>
    <row r="549" spans="2:7">
      <c r="F549" s="10"/>
      <c r="G549" s="10"/>
    </row>
    <row r="550" spans="2:7">
      <c r="F550" s="10"/>
      <c r="G550" s="10"/>
    </row>
    <row r="551" spans="2:7">
      <c r="F551" s="10"/>
      <c r="G551" s="10"/>
    </row>
    <row r="552" spans="2:7">
      <c r="F552" s="10"/>
      <c r="G552" s="10"/>
    </row>
    <row r="553" spans="2:7">
      <c r="F553" s="10"/>
      <c r="G553" s="10"/>
    </row>
    <row r="554" spans="2:7">
      <c r="F554" s="10"/>
      <c r="G554" s="10"/>
    </row>
    <row r="555" spans="2:7">
      <c r="F555" s="10"/>
      <c r="G555" s="10"/>
    </row>
    <row r="556" spans="2:7">
      <c r="F556" s="10"/>
      <c r="G556" s="10"/>
    </row>
    <row r="557" spans="2:7">
      <c r="F557" s="10"/>
      <c r="G557" s="10"/>
    </row>
    <row r="561" ht="12.75" customHeight="1"/>
    <row r="564" ht="12.75" customHeight="1"/>
  </sheetData>
  <mergeCells count="65">
    <mergeCell ref="B522:C522"/>
    <mergeCell ref="B523:C523"/>
    <mergeCell ref="B524:C524"/>
    <mergeCell ref="B525:C525"/>
    <mergeCell ref="B539:F539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82:C482"/>
    <mergeCell ref="B493:E493"/>
    <mergeCell ref="B494:E494"/>
    <mergeCell ref="B495:E495"/>
    <mergeCell ref="B496:C496"/>
    <mergeCell ref="B497:C497"/>
    <mergeCell ref="B476:C476"/>
    <mergeCell ref="B477:C477"/>
    <mergeCell ref="B478:C478"/>
    <mergeCell ref="B479:C479"/>
    <mergeCell ref="B480:C480"/>
    <mergeCell ref="B481:C481"/>
    <mergeCell ref="B470:C470"/>
    <mergeCell ref="B471:C471"/>
    <mergeCell ref="B472:C472"/>
    <mergeCell ref="B473:C473"/>
    <mergeCell ref="B474:C474"/>
    <mergeCell ref="B475:C475"/>
    <mergeCell ref="B464:E464"/>
    <mergeCell ref="B465:E465"/>
    <mergeCell ref="B466:E466"/>
    <mergeCell ref="B467:C467"/>
    <mergeCell ref="B468:C468"/>
    <mergeCell ref="B469:C469"/>
    <mergeCell ref="D197:E197"/>
    <mergeCell ref="D204:E204"/>
    <mergeCell ref="D211:E211"/>
    <mergeCell ref="D243:E243"/>
    <mergeCell ref="D254:E254"/>
    <mergeCell ref="B462:E462"/>
    <mergeCell ref="A2:L2"/>
    <mergeCell ref="A3:L3"/>
    <mergeCell ref="A4:L4"/>
    <mergeCell ref="A9:L9"/>
    <mergeCell ref="D79:E79"/>
    <mergeCell ref="D190:E190"/>
  </mergeCells>
  <dataValidations count="4">
    <dataValidation allowBlank="1" showInputMessage="1" showErrorMessage="1" prompt="Corresponde al número de la cuenta de acuerdo al Plan de Cuentas emitido por el CONAC (DOF 22/11/2010)." sqref="B159"/>
    <dataValidation allowBlank="1" showInputMessage="1" showErrorMessage="1" prompt="Especificar origen de dicho recurso: Federal, Estatal, Municipal, Particulares." sqref="D186 D200 D193"/>
    <dataValidation allowBlank="1" showInputMessage="1" showErrorMessage="1" prompt="Características cualitativas significativas que les impacten financieramente." sqref="E186 D159 E200 E193"/>
    <dataValidation allowBlank="1" showInputMessage="1" showErrorMessage="1" prompt="Saldo final del periodo que corresponde la cuenta pública presentada (mensual:  enero, febrero, marzo, etc.; trimestral: 1er, 2do, 3ro. o 4to.)." sqref="C186 C159 C200 C193"/>
  </dataValidations>
  <pageMargins left="0.46" right="0.70866141732283472" top="0.38" bottom="0.74803149606299213" header="0.31496062992125984" footer="0.31496062992125984"/>
  <pageSetup scale="4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2017-07-26T22:33:40Z</dcterms:created>
  <dcterms:modified xsi:type="dcterms:W3CDTF">2017-07-26T22:34:39Z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