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515" windowHeight="11055"/>
  </bookViews>
  <sheets>
    <sheet name="CRI" sheetId="1" r:id="rId1"/>
  </sheets>
  <definedNames>
    <definedName name="_xlnm._FilterDatabase" localSheetId="0" hidden="1">CRI!$A$2:$J$3</definedName>
  </definedNames>
  <calcPr calcId="125725"/>
</workbook>
</file>

<file path=xl/calcChain.xml><?xml version="1.0" encoding="utf-8"?>
<calcChain xmlns="http://schemas.openxmlformats.org/spreadsheetml/2006/main">
  <c r="I17" i="1"/>
  <c r="H17"/>
  <c r="E17"/>
  <c r="H16"/>
  <c r="I16" s="1"/>
  <c r="E16"/>
  <c r="H15"/>
  <c r="I15" s="1"/>
  <c r="E15"/>
  <c r="I14"/>
  <c r="H14"/>
  <c r="E14"/>
  <c r="I13"/>
  <c r="H13"/>
  <c r="E13"/>
  <c r="H12"/>
  <c r="I12" s="1"/>
  <c r="E12"/>
  <c r="H11"/>
  <c r="I11" s="1"/>
  <c r="E11"/>
  <c r="I10"/>
  <c r="H10"/>
  <c r="E10"/>
  <c r="I9"/>
  <c r="H9"/>
  <c r="E9"/>
  <c r="H8"/>
  <c r="I8" s="1"/>
  <c r="E8"/>
  <c r="H7"/>
  <c r="I7" s="1"/>
  <c r="E7"/>
  <c r="I6"/>
  <c r="H6"/>
  <c r="E6"/>
  <c r="I5"/>
  <c r="H5"/>
  <c r="E5"/>
  <c r="H4"/>
  <c r="I4" s="1"/>
  <c r="E4"/>
  <c r="E3" s="1"/>
  <c r="G3"/>
  <c r="H3" s="1"/>
  <c r="I3" s="1"/>
  <c r="F3"/>
  <c r="D3"/>
  <c r="C3"/>
</calcChain>
</file>

<file path=xl/sharedStrings.xml><?xml version="1.0" encoding="utf-8"?>
<sst xmlns="http://schemas.openxmlformats.org/spreadsheetml/2006/main" count="26" uniqueCount="24">
  <si>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</si>
  <si>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</si>
  <si>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</si>
  <si>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</si>
  <si>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</si>
  <si>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</si>
  <si>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</si>
  <si>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</si>
  <si>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</si>
  <si>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</si>
  <si>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</si>
  <si>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</si>
  <si>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</si>
  <si>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</si>
  <si>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</si>
  <si>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</si>
  <si>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</si>
  <si>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</si>
  <si>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</si>
  <si>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</si>
  <si>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</si>
  <si>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</si>
  <si>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</si>
  <si>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COMISION DE DEPORTE DEL ESTADO DE GUANAJUATO
ESTADO ANALÍTICO DE INGRESOS POR RUBRO
DEL 1 DE ENERO AL AL 31 DE DICIEMBRE DEL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</si>
</sst>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2" fillId="0" borderId="6" xfId="2" applyFont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vertical="top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7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horizontal="center" vertical="top"/>
    </xf>
    <xf numFmtId="4" fontId="4" fillId="0" borderId="0" xfId="1" applyNumberFormat="1" applyFont="1" applyFill="1" applyBorder="1" applyAlignment="1" applyProtection="1">
      <alignment vertical="top"/>
      <protection locked="0"/>
    </xf>
    <xf numFmtId="4" fontId="4" fillId="0" borderId="7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 indent="1"/>
    </xf>
    <xf numFmtId="0" fontId="4" fillId="0" borderId="8" xfId="1" quotePrefix="1" applyFont="1" applyFill="1" applyBorder="1" applyAlignment="1" applyProtection="1">
      <alignment horizontal="center" vertical="top"/>
    </xf>
    <xf numFmtId="0" fontId="4" fillId="0" borderId="9" xfId="1" applyFont="1" applyFill="1" applyBorder="1" applyAlignment="1" applyProtection="1">
      <alignment vertical="top"/>
    </xf>
    <xf numFmtId="4" fontId="4" fillId="0" borderId="9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</cellXfs>
  <cellStyles count="13">
    <cellStyle name="Euro" xfId="3"/>
    <cellStyle name="Millares 2" xfId="4"/>
    <cellStyle name="Millares 2 2" xfId="5"/>
    <cellStyle name="Moneda 2" xfId="6"/>
    <cellStyle name="Moneda 2 2" xfId="7"/>
    <cellStyle name="Normal" xfId="0" builtinId="0"/>
    <cellStyle name="Normal 2" xfId="1"/>
    <cellStyle name="Normal 2 2" xfId="2"/>
    <cellStyle name="Normal 2 3" xfId="8"/>
    <cellStyle name="Normal 3" xfId="9"/>
    <cellStyle name="Normal 4" xfId="10"/>
    <cellStyle name="Normal 4 2" xfId="11"/>
    <cellStyle name="Porcentual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Normal="100" workbookViewId="0">
      <selection activeCell="B37" sqref="B37"/>
    </sheetView>
  </sheetViews>
  <sheetFormatPr baseColWidth="10" defaultRowHeight="11.25"/>
  <cols>
    <col min="1" max="1" width="7.5703125" style="13" customWidth="1"/>
    <col min="2" max="2" width="43.5703125" style="13" customWidth="1"/>
    <col min="3" max="9" width="15.28515625" style="13" customWidth="1"/>
    <col min="10" max="16384" width="11.42578125" style="22"/>
  </cols>
  <sheetData>
    <row r="1" spans="1:9" s="4" customFormat="1" ht="35.1" customHeight="1">
      <c r="A1" s="1" t="s">
        <v>23</v>
      </c>
      <c r="B1" s="2"/>
      <c r="C1" s="2"/>
      <c r="D1" s="2"/>
      <c r="E1" s="2"/>
      <c r="F1" s="2"/>
      <c r="G1" s="2"/>
      <c r="H1" s="2"/>
      <c r="I1" s="3"/>
    </row>
    <row r="2" spans="1:9" s="8" customFormat="1" ht="24.95" customHeight="1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</row>
    <row r="3" spans="1:9" s="13" customFormat="1">
      <c r="A3" s="9">
        <v>90001</v>
      </c>
      <c r="B3" s="10" t="s">
        <v>9</v>
      </c>
      <c r="C3" s="11">
        <f>SUM(C4:C8)+C11+SUM(C14:C17)</f>
        <v>254728082.31999999</v>
      </c>
      <c r="D3" s="11">
        <f>SUM(D4:D8)+D11+SUM(D14:D17)</f>
        <v>247480801.45000002</v>
      </c>
      <c r="E3" s="11">
        <f>SUM(E4:E8)+E11+SUM(E14:E17)</f>
        <v>502208883.77000004</v>
      </c>
      <c r="F3" s="11">
        <f>SUM(F4:F8)+F11+SUM(F14:F17)</f>
        <v>492283451.11000007</v>
      </c>
      <c r="G3" s="11">
        <f>SUM(G4:G8)+G11+SUM(G14:G17)</f>
        <v>492283451.11000007</v>
      </c>
      <c r="H3" s="11">
        <f>+G3-C3</f>
        <v>237555368.79000008</v>
      </c>
      <c r="I3" s="12">
        <f>IF(H3&gt;0,H3,0)</f>
        <v>237555368.79000008</v>
      </c>
    </row>
    <row r="4" spans="1:9" s="13" customFormat="1">
      <c r="A4" s="14">
        <v>10</v>
      </c>
      <c r="B4" s="13" t="s">
        <v>10</v>
      </c>
      <c r="C4" s="15">
        <v>0</v>
      </c>
      <c r="D4" s="15">
        <v>0</v>
      </c>
      <c r="E4" s="15">
        <f>D4+C4</f>
        <v>0</v>
      </c>
      <c r="F4" s="15">
        <v>0</v>
      </c>
      <c r="G4" s="15">
        <v>0</v>
      </c>
      <c r="H4" s="15">
        <f t="shared" ref="H4:H15" si="0">+G4-C4</f>
        <v>0</v>
      </c>
      <c r="I4" s="16">
        <f>IF(H4&gt;0,H4,0)</f>
        <v>0</v>
      </c>
    </row>
    <row r="5" spans="1:9" s="13" customFormat="1">
      <c r="A5" s="14">
        <v>20</v>
      </c>
      <c r="B5" s="13" t="s">
        <v>11</v>
      </c>
      <c r="C5" s="15">
        <v>0</v>
      </c>
      <c r="D5" s="15">
        <v>0</v>
      </c>
      <c r="E5" s="15">
        <f t="shared" ref="E5:E15" si="1">D5+C5</f>
        <v>0</v>
      </c>
      <c r="F5" s="15">
        <v>0</v>
      </c>
      <c r="G5" s="15">
        <v>0</v>
      </c>
      <c r="H5" s="15">
        <f t="shared" si="0"/>
        <v>0</v>
      </c>
      <c r="I5" s="16">
        <f t="shared" ref="I5:I15" si="2">IF(H5&gt;0,H5,0)</f>
        <v>0</v>
      </c>
    </row>
    <row r="6" spans="1:9" s="13" customFormat="1">
      <c r="A6" s="14">
        <v>30</v>
      </c>
      <c r="B6" s="13" t="s">
        <v>12</v>
      </c>
      <c r="C6" s="15">
        <v>0</v>
      </c>
      <c r="D6" s="15">
        <v>0</v>
      </c>
      <c r="E6" s="15">
        <f t="shared" si="1"/>
        <v>0</v>
      </c>
      <c r="F6" s="15">
        <v>0</v>
      </c>
      <c r="G6" s="15">
        <v>0</v>
      </c>
      <c r="H6" s="15">
        <f t="shared" si="0"/>
        <v>0</v>
      </c>
      <c r="I6" s="16">
        <f t="shared" si="2"/>
        <v>0</v>
      </c>
    </row>
    <row r="7" spans="1:9" s="13" customFormat="1">
      <c r="A7" s="14">
        <v>40</v>
      </c>
      <c r="B7" s="13" t="s">
        <v>13</v>
      </c>
      <c r="C7" s="15">
        <v>0</v>
      </c>
      <c r="D7" s="15">
        <v>0</v>
      </c>
      <c r="E7" s="15">
        <f t="shared" si="1"/>
        <v>0</v>
      </c>
      <c r="F7" s="15">
        <v>0</v>
      </c>
      <c r="G7" s="15">
        <v>0</v>
      </c>
      <c r="H7" s="15">
        <f t="shared" si="0"/>
        <v>0</v>
      </c>
      <c r="I7" s="16">
        <f t="shared" si="2"/>
        <v>0</v>
      </c>
    </row>
    <row r="8" spans="1:9" s="13" customFormat="1">
      <c r="A8" s="14">
        <v>50</v>
      </c>
      <c r="B8" s="13" t="s">
        <v>14</v>
      </c>
      <c r="C8" s="15">
        <v>23250000</v>
      </c>
      <c r="D8" s="15">
        <v>13317710.380000001</v>
      </c>
      <c r="E8" s="15">
        <f t="shared" si="1"/>
        <v>36567710.380000003</v>
      </c>
      <c r="F8" s="15">
        <v>36567710.380000003</v>
      </c>
      <c r="G8" s="15">
        <v>36567710.380000003</v>
      </c>
      <c r="H8" s="15">
        <f t="shared" si="0"/>
        <v>13317710.380000003</v>
      </c>
      <c r="I8" s="16">
        <f t="shared" si="2"/>
        <v>13317710.380000003</v>
      </c>
    </row>
    <row r="9" spans="1:9" s="13" customFormat="1">
      <c r="A9" s="14">
        <v>51</v>
      </c>
      <c r="B9" s="17" t="s">
        <v>15</v>
      </c>
      <c r="C9" s="15">
        <v>23250000</v>
      </c>
      <c r="D9" s="15">
        <v>13317710.380000001</v>
      </c>
      <c r="E9" s="15">
        <f t="shared" si="1"/>
        <v>36567710.380000003</v>
      </c>
      <c r="F9" s="15">
        <v>36567710.380000003</v>
      </c>
      <c r="G9" s="15">
        <v>36567710.380000003</v>
      </c>
      <c r="H9" s="15">
        <f t="shared" si="0"/>
        <v>13317710.380000003</v>
      </c>
      <c r="I9" s="16">
        <f t="shared" si="2"/>
        <v>13317710.380000003</v>
      </c>
    </row>
    <row r="10" spans="1:9" s="13" customFormat="1">
      <c r="A10" s="14">
        <v>52</v>
      </c>
      <c r="B10" s="17" t="s">
        <v>16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0"/>
        <v>0</v>
      </c>
      <c r="I10" s="16">
        <f t="shared" si="2"/>
        <v>0</v>
      </c>
    </row>
    <row r="11" spans="1:9" s="13" customFormat="1">
      <c r="A11" s="14">
        <v>60</v>
      </c>
      <c r="B11" s="13" t="s">
        <v>17</v>
      </c>
      <c r="C11" s="15">
        <v>825000</v>
      </c>
      <c r="D11" s="15">
        <v>15570015.33</v>
      </c>
      <c r="E11" s="15">
        <f t="shared" si="1"/>
        <v>16395015.33</v>
      </c>
      <c r="F11" s="15">
        <v>6469582.6699999999</v>
      </c>
      <c r="G11" s="15">
        <v>6469582.6699999999</v>
      </c>
      <c r="H11" s="15">
        <f t="shared" si="0"/>
        <v>5644582.6699999999</v>
      </c>
      <c r="I11" s="16">
        <f t="shared" si="2"/>
        <v>5644582.6699999999</v>
      </c>
    </row>
    <row r="12" spans="1:9" s="13" customFormat="1">
      <c r="A12" s="14">
        <v>61</v>
      </c>
      <c r="B12" s="17" t="s">
        <v>15</v>
      </c>
      <c r="C12" s="15">
        <v>825000</v>
      </c>
      <c r="D12" s="15">
        <v>15570015.33</v>
      </c>
      <c r="E12" s="15">
        <f t="shared" si="1"/>
        <v>16395015.33</v>
      </c>
      <c r="F12" s="15">
        <v>6469582.6699999999</v>
      </c>
      <c r="G12" s="15">
        <v>6469582.6699999999</v>
      </c>
      <c r="H12" s="15">
        <f t="shared" si="0"/>
        <v>5644582.6699999999</v>
      </c>
      <c r="I12" s="16">
        <f t="shared" si="2"/>
        <v>5644582.6699999999</v>
      </c>
    </row>
    <row r="13" spans="1:9" s="13" customFormat="1">
      <c r="A13" s="14">
        <v>62</v>
      </c>
      <c r="B13" s="17" t="s">
        <v>16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0"/>
        <v>0</v>
      </c>
      <c r="I13" s="16">
        <f t="shared" si="2"/>
        <v>0</v>
      </c>
    </row>
    <row r="14" spans="1:9" s="13" customFormat="1">
      <c r="A14" s="14">
        <v>70</v>
      </c>
      <c r="B14" s="13" t="s">
        <v>18</v>
      </c>
      <c r="C14" s="15">
        <v>654800</v>
      </c>
      <c r="D14" s="15">
        <v>93189.05</v>
      </c>
      <c r="E14" s="15">
        <f t="shared" si="1"/>
        <v>747989.05</v>
      </c>
      <c r="F14" s="15">
        <v>747989.05</v>
      </c>
      <c r="G14" s="15">
        <v>747989.05</v>
      </c>
      <c r="H14" s="15">
        <f t="shared" si="0"/>
        <v>93189.050000000047</v>
      </c>
      <c r="I14" s="16">
        <f t="shared" si="2"/>
        <v>93189.050000000047</v>
      </c>
    </row>
    <row r="15" spans="1:9" s="13" customFormat="1">
      <c r="A15" s="14">
        <v>80</v>
      </c>
      <c r="B15" s="13" t="s">
        <v>19</v>
      </c>
      <c r="C15" s="15">
        <v>0</v>
      </c>
      <c r="D15" s="15">
        <v>162713138.66</v>
      </c>
      <c r="E15" s="15">
        <f t="shared" si="1"/>
        <v>162713138.66</v>
      </c>
      <c r="F15" s="15">
        <v>162713138.66</v>
      </c>
      <c r="G15" s="15">
        <v>162713138.66</v>
      </c>
      <c r="H15" s="15">
        <f t="shared" si="0"/>
        <v>162713138.66</v>
      </c>
      <c r="I15" s="16">
        <f t="shared" si="2"/>
        <v>162713138.66</v>
      </c>
    </row>
    <row r="16" spans="1:9" s="13" customFormat="1">
      <c r="A16" s="14">
        <v>90</v>
      </c>
      <c r="B16" s="13" t="s">
        <v>20</v>
      </c>
      <c r="C16" s="15">
        <v>229998282.31999999</v>
      </c>
      <c r="D16" s="15">
        <v>55786748.030000001</v>
      </c>
      <c r="E16" s="15">
        <f>D16+C16</f>
        <v>285785030.35000002</v>
      </c>
      <c r="F16" s="15">
        <v>285785030.35000002</v>
      </c>
      <c r="G16" s="15">
        <v>285785030.35000002</v>
      </c>
      <c r="H16" s="15">
        <f>+G16-C16</f>
        <v>55786748.030000031</v>
      </c>
      <c r="I16" s="16">
        <f>IF(H16&gt;0,H16,0)</f>
        <v>55786748.030000031</v>
      </c>
    </row>
    <row r="17" spans="1:9" s="13" customFormat="1">
      <c r="A17" s="18" t="s">
        <v>21</v>
      </c>
      <c r="B17" s="19" t="s">
        <v>22</v>
      </c>
      <c r="C17" s="20">
        <v>0</v>
      </c>
      <c r="D17" s="20">
        <v>0</v>
      </c>
      <c r="E17" s="20">
        <f>D17+C17</f>
        <v>0</v>
      </c>
      <c r="F17" s="20">
        <v>0</v>
      </c>
      <c r="G17" s="20">
        <v>0</v>
      </c>
      <c r="H17" s="20">
        <f>+G17-C17</f>
        <v>0</v>
      </c>
      <c r="I17" s="21">
        <f>IF(H17&gt;0,H17,0)</f>
        <v>0</v>
      </c>
    </row>
  </sheetData>
  <sheetProtection algorithmName="SHA-512" hashValue="Hju+ypcW755TuUC5pdTXauIQdEivcuSJZdhj8txIbEnBKAo/e13xHakIjYmvO7yK6aEDqppox01/L16SQEbb9Q==" saltValue="/FrUx38sagIl0cbVsi4IcA==" spinCount="100000" sheet="1" autoFilter="0"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CRI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cp:lastPrinted>2018-01-23T19:30:04Z</cp:lastPrinted>
  <dcterms:created xsi:type="dcterms:W3CDTF">2018-01-23T19:28:37Z</dcterms:created>
  <dcterms:modified xsi:type="dcterms:W3CDTF">2018-01-23T19:30:09Z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