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Google Drive\CAP V CONTABILIDAD\2017\INFORMACION TRIMESTRAL\segundo trimestre\Disciplina Financiera\"/>
    </mc:Choice>
  </mc:AlternateContent>
  <bookViews>
    <workbookView xWindow="0" yWindow="0" windowWidth="21600" windowHeight="9975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E151" i="1"/>
  <c r="H151" i="1" s="1"/>
  <c r="H150" i="1"/>
  <c r="E150" i="1"/>
  <c r="E149" i="1"/>
  <c r="H149" i="1" s="1"/>
  <c r="H148" i="1"/>
  <c r="E148" i="1"/>
  <c r="E147" i="1"/>
  <c r="H147" i="1" s="1"/>
  <c r="H146" i="1"/>
  <c r="E146" i="1"/>
  <c r="G145" i="1"/>
  <c r="F145" i="1"/>
  <c r="D145" i="1"/>
  <c r="C145" i="1"/>
  <c r="H144" i="1"/>
  <c r="E144" i="1"/>
  <c r="E143" i="1"/>
  <c r="H143" i="1" s="1"/>
  <c r="H142" i="1"/>
  <c r="E142" i="1"/>
  <c r="G141" i="1"/>
  <c r="F141" i="1"/>
  <c r="D141" i="1"/>
  <c r="C141" i="1"/>
  <c r="H140" i="1"/>
  <c r="E140" i="1"/>
  <c r="E139" i="1"/>
  <c r="H139" i="1" s="1"/>
  <c r="H138" i="1"/>
  <c r="E138" i="1"/>
  <c r="E137" i="1"/>
  <c r="H137" i="1" s="1"/>
  <c r="H136" i="1"/>
  <c r="E136" i="1"/>
  <c r="E135" i="1"/>
  <c r="H135" i="1" s="1"/>
  <c r="H134" i="1"/>
  <c r="E134" i="1"/>
  <c r="E133" i="1"/>
  <c r="H133" i="1" s="1"/>
  <c r="G132" i="1"/>
  <c r="F132" i="1"/>
  <c r="D132" i="1"/>
  <c r="C132" i="1"/>
  <c r="E131" i="1"/>
  <c r="H131" i="1" s="1"/>
  <c r="H130" i="1"/>
  <c r="E130" i="1"/>
  <c r="E129" i="1"/>
  <c r="H129" i="1" s="1"/>
  <c r="G128" i="1"/>
  <c r="F128" i="1"/>
  <c r="D128" i="1"/>
  <c r="C128" i="1"/>
  <c r="E127" i="1"/>
  <c r="H127" i="1" s="1"/>
  <c r="H126" i="1"/>
  <c r="E126" i="1"/>
  <c r="E125" i="1"/>
  <c r="H125" i="1" s="1"/>
  <c r="H124" i="1"/>
  <c r="E124" i="1"/>
  <c r="E123" i="1"/>
  <c r="H123" i="1" s="1"/>
  <c r="H122" i="1"/>
  <c r="E122" i="1"/>
  <c r="E121" i="1"/>
  <c r="H121" i="1" s="1"/>
  <c r="H120" i="1"/>
  <c r="E120" i="1"/>
  <c r="E119" i="1"/>
  <c r="H119" i="1" s="1"/>
  <c r="G118" i="1"/>
  <c r="F118" i="1"/>
  <c r="E118" i="1"/>
  <c r="H118" i="1" s="1"/>
  <c r="D118" i="1"/>
  <c r="C118" i="1"/>
  <c r="E117" i="1"/>
  <c r="H117" i="1" s="1"/>
  <c r="H116" i="1"/>
  <c r="E116" i="1"/>
  <c r="E115" i="1"/>
  <c r="H115" i="1" s="1"/>
  <c r="H114" i="1"/>
  <c r="E114" i="1"/>
  <c r="E113" i="1"/>
  <c r="H113" i="1" s="1"/>
  <c r="H112" i="1"/>
  <c r="E112" i="1"/>
  <c r="E111" i="1"/>
  <c r="H111" i="1" s="1"/>
  <c r="H110" i="1"/>
  <c r="E110" i="1"/>
  <c r="E109" i="1"/>
  <c r="H109" i="1" s="1"/>
  <c r="G108" i="1"/>
  <c r="F108" i="1"/>
  <c r="D108" i="1"/>
  <c r="C108" i="1"/>
  <c r="E107" i="1"/>
  <c r="H107" i="1" s="1"/>
  <c r="H106" i="1"/>
  <c r="E106" i="1"/>
  <c r="E105" i="1"/>
  <c r="H105" i="1" s="1"/>
  <c r="H104" i="1"/>
  <c r="E104" i="1"/>
  <c r="E103" i="1"/>
  <c r="H103" i="1" s="1"/>
  <c r="H102" i="1"/>
  <c r="E102" i="1"/>
  <c r="E101" i="1"/>
  <c r="H101" i="1" s="1"/>
  <c r="H100" i="1"/>
  <c r="E100" i="1"/>
  <c r="E99" i="1"/>
  <c r="H99" i="1" s="1"/>
  <c r="G98" i="1"/>
  <c r="F98" i="1"/>
  <c r="D98" i="1"/>
  <c r="C98" i="1"/>
  <c r="E97" i="1"/>
  <c r="H97" i="1" s="1"/>
  <c r="H96" i="1"/>
  <c r="E96" i="1"/>
  <c r="E95" i="1"/>
  <c r="H95" i="1" s="1"/>
  <c r="H94" i="1"/>
  <c r="E94" i="1"/>
  <c r="E93" i="1"/>
  <c r="H93" i="1" s="1"/>
  <c r="H92" i="1"/>
  <c r="E92" i="1"/>
  <c r="E91" i="1"/>
  <c r="H91" i="1" s="1"/>
  <c r="H90" i="1"/>
  <c r="E90" i="1"/>
  <c r="E89" i="1"/>
  <c r="H89" i="1" s="1"/>
  <c r="G88" i="1"/>
  <c r="F88" i="1"/>
  <c r="D88" i="1"/>
  <c r="C88" i="1"/>
  <c r="E87" i="1"/>
  <c r="H87" i="1" s="1"/>
  <c r="H86" i="1"/>
  <c r="E86" i="1"/>
  <c r="E85" i="1"/>
  <c r="H85" i="1" s="1"/>
  <c r="H84" i="1"/>
  <c r="E84" i="1"/>
  <c r="E83" i="1"/>
  <c r="H83" i="1" s="1"/>
  <c r="H82" i="1"/>
  <c r="E82" i="1"/>
  <c r="E81" i="1"/>
  <c r="H81" i="1" s="1"/>
  <c r="H80" i="1" s="1"/>
  <c r="G80" i="1"/>
  <c r="F80" i="1"/>
  <c r="F79" i="1" s="1"/>
  <c r="E80" i="1"/>
  <c r="D80" i="1"/>
  <c r="C80" i="1"/>
  <c r="G79" i="1"/>
  <c r="D79" i="1"/>
  <c r="C79" i="1"/>
  <c r="H77" i="1"/>
  <c r="E77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G70" i="1"/>
  <c r="F70" i="1"/>
  <c r="D70" i="1"/>
  <c r="C70" i="1"/>
  <c r="H69" i="1"/>
  <c r="E69" i="1"/>
  <c r="E68" i="1"/>
  <c r="H68" i="1" s="1"/>
  <c r="H67" i="1"/>
  <c r="E67" i="1"/>
  <c r="G66" i="1"/>
  <c r="F66" i="1"/>
  <c r="D66" i="1"/>
  <c r="C66" i="1"/>
  <c r="H65" i="1"/>
  <c r="E65" i="1"/>
  <c r="E64" i="1"/>
  <c r="H64" i="1" s="1"/>
  <c r="H63" i="1"/>
  <c r="E63" i="1"/>
  <c r="E62" i="1"/>
  <c r="H62" i="1" s="1"/>
  <c r="H61" i="1"/>
  <c r="E61" i="1"/>
  <c r="E60" i="1"/>
  <c r="H60" i="1" s="1"/>
  <c r="H59" i="1"/>
  <c r="E59" i="1"/>
  <c r="E58" i="1"/>
  <c r="H58" i="1" s="1"/>
  <c r="G57" i="1"/>
  <c r="F57" i="1"/>
  <c r="E57" i="1"/>
  <c r="H57" i="1" s="1"/>
  <c r="D57" i="1"/>
  <c r="C57" i="1"/>
  <c r="E56" i="1"/>
  <c r="H56" i="1" s="1"/>
  <c r="H55" i="1"/>
  <c r="E55" i="1"/>
  <c r="E54" i="1"/>
  <c r="H54" i="1" s="1"/>
  <c r="G53" i="1"/>
  <c r="F53" i="1"/>
  <c r="E53" i="1"/>
  <c r="H53" i="1" s="1"/>
  <c r="D53" i="1"/>
  <c r="C53" i="1"/>
  <c r="E52" i="1"/>
  <c r="H52" i="1" s="1"/>
  <c r="H51" i="1"/>
  <c r="E51" i="1"/>
  <c r="E50" i="1"/>
  <c r="H50" i="1" s="1"/>
  <c r="H49" i="1"/>
  <c r="E49" i="1"/>
  <c r="E48" i="1"/>
  <c r="H48" i="1" s="1"/>
  <c r="H47" i="1"/>
  <c r="E47" i="1"/>
  <c r="E46" i="1"/>
  <c r="H46" i="1" s="1"/>
  <c r="H45" i="1"/>
  <c r="E45" i="1"/>
  <c r="E44" i="1"/>
  <c r="H44" i="1" s="1"/>
  <c r="G43" i="1"/>
  <c r="F43" i="1"/>
  <c r="E43" i="1"/>
  <c r="H43" i="1" s="1"/>
  <c r="D43" i="1"/>
  <c r="C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G33" i="1"/>
  <c r="F33" i="1"/>
  <c r="E33" i="1"/>
  <c r="H33" i="1" s="1"/>
  <c r="D33" i="1"/>
  <c r="C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G23" i="1"/>
  <c r="F23" i="1"/>
  <c r="D23" i="1"/>
  <c r="C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G13" i="1"/>
  <c r="F13" i="1"/>
  <c r="D13" i="1"/>
  <c r="C13" i="1"/>
  <c r="E12" i="1"/>
  <c r="H12" i="1" s="1"/>
  <c r="H11" i="1"/>
  <c r="E11" i="1"/>
  <c r="E10" i="1"/>
  <c r="H10" i="1" s="1"/>
  <c r="H9" i="1"/>
  <c r="E9" i="1"/>
  <c r="E8" i="1"/>
  <c r="H8" i="1" s="1"/>
  <c r="H7" i="1"/>
  <c r="E7" i="1"/>
  <c r="E6" i="1"/>
  <c r="E5" i="1" s="1"/>
  <c r="G5" i="1"/>
  <c r="F5" i="1"/>
  <c r="D5" i="1"/>
  <c r="D4" i="1" s="1"/>
  <c r="D154" i="1" s="1"/>
  <c r="C5" i="1"/>
  <c r="G4" i="1"/>
  <c r="G154" i="1" s="1"/>
  <c r="F4" i="1"/>
  <c r="F154" i="1" s="1"/>
  <c r="C4" i="1"/>
  <c r="C154" i="1" s="1"/>
  <c r="E4" i="1" l="1"/>
  <c r="E13" i="1"/>
  <c r="H13" i="1" s="1"/>
  <c r="E23" i="1"/>
  <c r="H23" i="1" s="1"/>
  <c r="E128" i="1"/>
  <c r="H128" i="1" s="1"/>
  <c r="H6" i="1"/>
  <c r="H5" i="1" s="1"/>
  <c r="H4" i="1" s="1"/>
  <c r="E66" i="1"/>
  <c r="H66" i="1" s="1"/>
  <c r="E70" i="1"/>
  <c r="H70" i="1" s="1"/>
  <c r="E141" i="1"/>
  <c r="H141" i="1" s="1"/>
  <c r="E145" i="1"/>
  <c r="H145" i="1" s="1"/>
  <c r="E98" i="1"/>
  <c r="H98" i="1" s="1"/>
  <c r="E108" i="1"/>
  <c r="H108" i="1" s="1"/>
  <c r="E88" i="1"/>
  <c r="H88" i="1" s="1"/>
  <c r="H79" i="1" s="1"/>
  <c r="E132" i="1"/>
  <c r="H132" i="1" s="1"/>
  <c r="H154" i="1" l="1"/>
  <c r="E79" i="1"/>
  <c r="E154" i="1" s="1"/>
</calcChain>
</file>

<file path=xl/sharedStrings.xml><?xml version="1.0" encoding="utf-8"?>
<sst xmlns="http://schemas.openxmlformats.org/spreadsheetml/2006/main" count="280" uniqueCount="207">
  <si>
    <t>COMISIÓN DE DEPORTE DEL ESTADO DE GUANAJUATO
Clasificación por Objeto del Gasto (Capítulo y Concepto)
al 30 de Junio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</si>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</sst>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activeCell="D146" sqref="D146"/>
    </sheetView>
  </sheetViews>
  <sheetFormatPr baseColWidth="10" defaultRowHeight="12.75"/>
  <cols>
    <col min="1" max="1" width="4.83203125" style="4" customWidth="1"/>
    <col min="2" max="2" width="75.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217228082.32000002</v>
      </c>
      <c r="D4" s="15">
        <f t="shared" ref="D4:H4" si="0">D5+D13+D23+D33+D43+D53+D57+D66+D70</f>
        <v>109933831.16</v>
      </c>
      <c r="E4" s="15">
        <f t="shared" si="0"/>
        <v>327161913.48000002</v>
      </c>
      <c r="F4" s="15">
        <f t="shared" si="0"/>
        <v>120242258.97000001</v>
      </c>
      <c r="G4" s="15">
        <f t="shared" si="0"/>
        <v>120242258.97000001</v>
      </c>
      <c r="H4" s="15">
        <f t="shared" si="0"/>
        <v>206919654.50999996</v>
      </c>
    </row>
    <row r="5" spans="1:8">
      <c r="A5" s="16" t="s">
        <v>10</v>
      </c>
      <c r="B5" s="17"/>
      <c r="C5" s="18">
        <f>SUM(C6:C12)</f>
        <v>58307935.259999998</v>
      </c>
      <c r="D5" s="18">
        <f t="shared" ref="D5:H5" si="1">SUM(D6:D12)</f>
        <v>19466253.789999999</v>
      </c>
      <c r="E5" s="18">
        <f t="shared" si="1"/>
        <v>77774189.049999997</v>
      </c>
      <c r="F5" s="18">
        <f t="shared" si="1"/>
        <v>34618509.550000004</v>
      </c>
      <c r="G5" s="18">
        <f t="shared" si="1"/>
        <v>34618509.550000004</v>
      </c>
      <c r="H5" s="18">
        <f t="shared" si="1"/>
        <v>43155679.5</v>
      </c>
    </row>
    <row r="6" spans="1:8">
      <c r="A6" s="19" t="s">
        <v>11</v>
      </c>
      <c r="B6" s="20" t="s">
        <v>12</v>
      </c>
      <c r="C6" s="21">
        <v>11927988</v>
      </c>
      <c r="D6" s="21">
        <v>54476.44</v>
      </c>
      <c r="E6" s="21">
        <f>C6+D6</f>
        <v>11982464.439999999</v>
      </c>
      <c r="F6" s="21">
        <v>5788415.8700000001</v>
      </c>
      <c r="G6" s="21">
        <v>5788415.8700000001</v>
      </c>
      <c r="H6" s="21">
        <f>E6-F6</f>
        <v>6194048.5699999994</v>
      </c>
    </row>
    <row r="7" spans="1:8">
      <c r="A7" s="19" t="s">
        <v>13</v>
      </c>
      <c r="B7" s="20" t="s">
        <v>14</v>
      </c>
      <c r="C7" s="21">
        <v>15610145.82</v>
      </c>
      <c r="D7" s="21">
        <v>18202300.079999998</v>
      </c>
      <c r="E7" s="21">
        <f t="shared" ref="E7:E12" si="2">C7+D7</f>
        <v>33812445.899999999</v>
      </c>
      <c r="F7" s="21">
        <v>15636187.550000001</v>
      </c>
      <c r="G7" s="21">
        <v>15636187.550000001</v>
      </c>
      <c r="H7" s="21">
        <f t="shared" ref="H7:H70" si="3">E7-F7</f>
        <v>18176258.349999998</v>
      </c>
    </row>
    <row r="8" spans="1:8">
      <c r="A8" s="19" t="s">
        <v>15</v>
      </c>
      <c r="B8" s="20" t="s">
        <v>16</v>
      </c>
      <c r="C8" s="21">
        <v>14721550</v>
      </c>
      <c r="D8" s="21">
        <v>224111.15</v>
      </c>
      <c r="E8" s="21">
        <f t="shared" si="2"/>
        <v>14945661.15</v>
      </c>
      <c r="F8" s="21">
        <v>5109993.38</v>
      </c>
      <c r="G8" s="21">
        <v>5109993.38</v>
      </c>
      <c r="H8" s="21">
        <f t="shared" si="3"/>
        <v>9835667.7699999996</v>
      </c>
    </row>
    <row r="9" spans="1:8">
      <c r="A9" s="19" t="s">
        <v>17</v>
      </c>
      <c r="B9" s="20" t="s">
        <v>18</v>
      </c>
      <c r="C9" s="21">
        <v>3904394</v>
      </c>
      <c r="D9" s="21">
        <v>151569.28</v>
      </c>
      <c r="E9" s="21">
        <f t="shared" si="2"/>
        <v>4055963.28</v>
      </c>
      <c r="F9" s="21">
        <v>1909262.19</v>
      </c>
      <c r="G9" s="21">
        <v>1909262.19</v>
      </c>
      <c r="H9" s="21">
        <f t="shared" si="3"/>
        <v>2146701.09</v>
      </c>
    </row>
    <row r="10" spans="1:8">
      <c r="A10" s="19" t="s">
        <v>19</v>
      </c>
      <c r="B10" s="20" t="s">
        <v>20</v>
      </c>
      <c r="C10" s="21">
        <v>11922179.439999999</v>
      </c>
      <c r="D10" s="21">
        <v>830802.09</v>
      </c>
      <c r="E10" s="21">
        <f t="shared" si="2"/>
        <v>12752981.529999999</v>
      </c>
      <c r="F10" s="21">
        <v>6125602.3600000003</v>
      </c>
      <c r="G10" s="21">
        <v>6125602.3600000003</v>
      </c>
      <c r="H10" s="21">
        <f t="shared" si="3"/>
        <v>6627379.169999999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221678</v>
      </c>
      <c r="D12" s="21">
        <v>2994.75</v>
      </c>
      <c r="E12" s="21">
        <f t="shared" si="2"/>
        <v>224672.75</v>
      </c>
      <c r="F12" s="21">
        <v>49048.2</v>
      </c>
      <c r="G12" s="21">
        <v>49048.2</v>
      </c>
      <c r="H12" s="21">
        <f t="shared" si="3"/>
        <v>175624.55</v>
      </c>
    </row>
    <row r="13" spans="1:8">
      <c r="A13" s="16" t="s">
        <v>25</v>
      </c>
      <c r="B13" s="17"/>
      <c r="C13" s="18">
        <f>SUM(C14:C22)</f>
        <v>24095827.299999997</v>
      </c>
      <c r="D13" s="18">
        <f t="shared" ref="D13:G13" si="4">SUM(D14:D22)</f>
        <v>1488211.31</v>
      </c>
      <c r="E13" s="18">
        <f t="shared" si="4"/>
        <v>25584038.609999999</v>
      </c>
      <c r="F13" s="18">
        <f t="shared" si="4"/>
        <v>9821966.7200000007</v>
      </c>
      <c r="G13" s="18">
        <f t="shared" si="4"/>
        <v>9821966.7200000007</v>
      </c>
      <c r="H13" s="18">
        <f t="shared" si="3"/>
        <v>15762071.889999999</v>
      </c>
    </row>
    <row r="14" spans="1:8">
      <c r="A14" s="19" t="s">
        <v>26</v>
      </c>
      <c r="B14" s="20" t="s">
        <v>27</v>
      </c>
      <c r="C14" s="21">
        <v>2414340</v>
      </c>
      <c r="D14" s="21">
        <v>29800</v>
      </c>
      <c r="E14" s="21">
        <f t="shared" ref="E14:E22" si="5">C14+D14</f>
        <v>2444140</v>
      </c>
      <c r="F14" s="21">
        <v>455783.03</v>
      </c>
      <c r="G14" s="21">
        <v>455783.03</v>
      </c>
      <c r="H14" s="21">
        <f t="shared" si="3"/>
        <v>1988356.97</v>
      </c>
    </row>
    <row r="15" spans="1:8">
      <c r="A15" s="19" t="s">
        <v>28</v>
      </c>
      <c r="B15" s="20" t="s">
        <v>29</v>
      </c>
      <c r="C15" s="21">
        <v>259618.21</v>
      </c>
      <c r="D15" s="21">
        <v>-20824</v>
      </c>
      <c r="E15" s="21">
        <f t="shared" si="5"/>
        <v>238794.21</v>
      </c>
      <c r="F15" s="21">
        <v>16484.349999999999</v>
      </c>
      <c r="G15" s="21">
        <v>16484.349999999999</v>
      </c>
      <c r="H15" s="21">
        <f t="shared" si="3"/>
        <v>222309.86</v>
      </c>
    </row>
    <row r="16" spans="1:8">
      <c r="A16" s="19" t="s">
        <v>30</v>
      </c>
      <c r="B16" s="20" t="s">
        <v>31</v>
      </c>
      <c r="C16" s="21">
        <v>363000</v>
      </c>
      <c r="D16" s="21">
        <v>-12516.11</v>
      </c>
      <c r="E16" s="21">
        <f t="shared" si="5"/>
        <v>350483.89</v>
      </c>
      <c r="F16" s="21">
        <v>245227.04</v>
      </c>
      <c r="G16" s="21">
        <v>245227.04</v>
      </c>
      <c r="H16" s="21">
        <f t="shared" si="3"/>
        <v>105256.85</v>
      </c>
    </row>
    <row r="17" spans="1:8">
      <c r="A17" s="19" t="s">
        <v>32</v>
      </c>
      <c r="B17" s="20" t="s">
        <v>33</v>
      </c>
      <c r="C17" s="21">
        <v>469500</v>
      </c>
      <c r="D17" s="21">
        <v>373582.41</v>
      </c>
      <c r="E17" s="21">
        <f t="shared" si="5"/>
        <v>843082.40999999992</v>
      </c>
      <c r="F17" s="21">
        <v>539903.5</v>
      </c>
      <c r="G17" s="21">
        <v>539903.5</v>
      </c>
      <c r="H17" s="21">
        <f t="shared" si="3"/>
        <v>303178.90999999992</v>
      </c>
    </row>
    <row r="18" spans="1:8">
      <c r="A18" s="19" t="s">
        <v>34</v>
      </c>
      <c r="B18" s="20" t="s">
        <v>35</v>
      </c>
      <c r="C18" s="21">
        <v>828666.23</v>
      </c>
      <c r="D18" s="21">
        <v>-127692</v>
      </c>
      <c r="E18" s="21">
        <f t="shared" si="5"/>
        <v>700974.23</v>
      </c>
      <c r="F18" s="21">
        <v>293003.96000000002</v>
      </c>
      <c r="G18" s="21">
        <v>293003.96000000002</v>
      </c>
      <c r="H18" s="21">
        <f t="shared" si="3"/>
        <v>407970.26999999996</v>
      </c>
    </row>
    <row r="19" spans="1:8">
      <c r="A19" s="19" t="s">
        <v>36</v>
      </c>
      <c r="B19" s="20" t="s">
        <v>37</v>
      </c>
      <c r="C19" s="21">
        <v>4336000</v>
      </c>
      <c r="D19" s="21">
        <v>-320000</v>
      </c>
      <c r="E19" s="21">
        <f t="shared" si="5"/>
        <v>4016000</v>
      </c>
      <c r="F19" s="21">
        <v>1745559.55</v>
      </c>
      <c r="G19" s="21">
        <v>1745559.55</v>
      </c>
      <c r="H19" s="21">
        <f t="shared" si="3"/>
        <v>2270440.4500000002</v>
      </c>
    </row>
    <row r="20" spans="1:8">
      <c r="A20" s="19" t="s">
        <v>38</v>
      </c>
      <c r="B20" s="20" t="s">
        <v>39</v>
      </c>
      <c r="C20" s="21">
        <v>15114602.859999999</v>
      </c>
      <c r="D20" s="21">
        <v>1523941.01</v>
      </c>
      <c r="E20" s="21">
        <f t="shared" si="5"/>
        <v>16638543.869999999</v>
      </c>
      <c r="F20" s="21">
        <v>6386719.1900000004</v>
      </c>
      <c r="G20" s="21">
        <v>6386719.1900000004</v>
      </c>
      <c r="H20" s="21">
        <f t="shared" si="3"/>
        <v>10251824.68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310100</v>
      </c>
      <c r="D22" s="21">
        <v>41920</v>
      </c>
      <c r="E22" s="21">
        <f t="shared" si="5"/>
        <v>352020</v>
      </c>
      <c r="F22" s="21">
        <v>139286.1</v>
      </c>
      <c r="G22" s="21">
        <v>139286.1</v>
      </c>
      <c r="H22" s="21">
        <f t="shared" si="3"/>
        <v>212733.9</v>
      </c>
    </row>
    <row r="23" spans="1:8">
      <c r="A23" s="16" t="s">
        <v>44</v>
      </c>
      <c r="B23" s="17"/>
      <c r="C23" s="18">
        <f>SUM(C24:C32)</f>
        <v>64370187.920000002</v>
      </c>
      <c r="D23" s="18">
        <f t="shared" ref="D23:G23" si="6">SUM(D24:D32)</f>
        <v>-57608.63999999949</v>
      </c>
      <c r="E23" s="18">
        <f t="shared" si="6"/>
        <v>64312579.280000001</v>
      </c>
      <c r="F23" s="18">
        <f t="shared" si="6"/>
        <v>29380950.440000001</v>
      </c>
      <c r="G23" s="18">
        <f t="shared" si="6"/>
        <v>29380950.440000001</v>
      </c>
      <c r="H23" s="18">
        <f t="shared" si="3"/>
        <v>34931628.840000004</v>
      </c>
    </row>
    <row r="24" spans="1:8">
      <c r="A24" s="19" t="s">
        <v>45</v>
      </c>
      <c r="B24" s="20" t="s">
        <v>46</v>
      </c>
      <c r="C24" s="21">
        <v>12375287.51</v>
      </c>
      <c r="D24" s="21">
        <v>-4869131.93</v>
      </c>
      <c r="E24" s="21">
        <f t="shared" ref="E24:E32" si="7">C24+D24</f>
        <v>7506155.5800000001</v>
      </c>
      <c r="F24" s="21">
        <v>5367003.22</v>
      </c>
      <c r="G24" s="21">
        <v>5367003.22</v>
      </c>
      <c r="H24" s="21">
        <f t="shared" si="3"/>
        <v>2139152.3600000003</v>
      </c>
    </row>
    <row r="25" spans="1:8">
      <c r="A25" s="19" t="s">
        <v>47</v>
      </c>
      <c r="B25" s="20" t="s">
        <v>48</v>
      </c>
      <c r="C25" s="21">
        <v>7522616.5599999996</v>
      </c>
      <c r="D25" s="21">
        <v>-426552</v>
      </c>
      <c r="E25" s="21">
        <f t="shared" si="7"/>
        <v>7096064.5599999996</v>
      </c>
      <c r="F25" s="21">
        <v>3541005.16</v>
      </c>
      <c r="G25" s="21">
        <v>3541005.16</v>
      </c>
      <c r="H25" s="21">
        <f t="shared" si="3"/>
        <v>3555059.3999999994</v>
      </c>
    </row>
    <row r="26" spans="1:8">
      <c r="A26" s="19" t="s">
        <v>49</v>
      </c>
      <c r="B26" s="20" t="s">
        <v>50</v>
      </c>
      <c r="C26" s="21">
        <v>6505830.25</v>
      </c>
      <c r="D26" s="21">
        <v>-940000</v>
      </c>
      <c r="E26" s="21">
        <f t="shared" si="7"/>
        <v>5565830.25</v>
      </c>
      <c r="F26" s="21">
        <v>1141697.52</v>
      </c>
      <c r="G26" s="21">
        <v>1141697.52</v>
      </c>
      <c r="H26" s="21">
        <f t="shared" si="3"/>
        <v>4424132.7300000004</v>
      </c>
    </row>
    <row r="27" spans="1:8">
      <c r="A27" s="19" t="s">
        <v>51</v>
      </c>
      <c r="B27" s="20" t="s">
        <v>52</v>
      </c>
      <c r="C27" s="21">
        <v>493900</v>
      </c>
      <c r="D27" s="21">
        <v>408707</v>
      </c>
      <c r="E27" s="21">
        <f t="shared" si="7"/>
        <v>902607</v>
      </c>
      <c r="F27" s="21">
        <v>192097.78</v>
      </c>
      <c r="G27" s="21">
        <v>192097.78</v>
      </c>
      <c r="H27" s="21">
        <f t="shared" si="3"/>
        <v>710509.22</v>
      </c>
    </row>
    <row r="28" spans="1:8">
      <c r="A28" s="19" t="s">
        <v>53</v>
      </c>
      <c r="B28" s="20" t="s">
        <v>54</v>
      </c>
      <c r="C28" s="21">
        <v>17015854</v>
      </c>
      <c r="D28" s="21">
        <v>182879.35999999999</v>
      </c>
      <c r="E28" s="21">
        <f t="shared" si="7"/>
        <v>17198733.359999999</v>
      </c>
      <c r="F28" s="21">
        <v>6906730.6100000003</v>
      </c>
      <c r="G28" s="21">
        <v>6906730.6100000003</v>
      </c>
      <c r="H28" s="21">
        <f t="shared" si="3"/>
        <v>10292002.75</v>
      </c>
    </row>
    <row r="29" spans="1:8">
      <c r="A29" s="19" t="s">
        <v>55</v>
      </c>
      <c r="B29" s="20" t="s">
        <v>56</v>
      </c>
      <c r="C29" s="21">
        <v>6531000</v>
      </c>
      <c r="D29" s="21">
        <v>4715000</v>
      </c>
      <c r="E29" s="21">
        <f t="shared" si="7"/>
        <v>11246000</v>
      </c>
      <c r="F29" s="21">
        <v>6105087.3099999996</v>
      </c>
      <c r="G29" s="21">
        <v>6105087.3099999996</v>
      </c>
      <c r="H29" s="21">
        <f t="shared" si="3"/>
        <v>5140912.6900000004</v>
      </c>
    </row>
    <row r="30" spans="1:8">
      <c r="A30" s="19" t="s">
        <v>57</v>
      </c>
      <c r="B30" s="20" t="s">
        <v>58</v>
      </c>
      <c r="C30" s="21">
        <v>3522503.56</v>
      </c>
      <c r="D30" s="21">
        <v>-597989.41</v>
      </c>
      <c r="E30" s="21">
        <f t="shared" si="7"/>
        <v>2924514.15</v>
      </c>
      <c r="F30" s="21">
        <v>851129.32</v>
      </c>
      <c r="G30" s="21">
        <v>851129.32</v>
      </c>
      <c r="H30" s="21">
        <f t="shared" si="3"/>
        <v>2073384.83</v>
      </c>
    </row>
    <row r="31" spans="1:8">
      <c r="A31" s="19" t="s">
        <v>59</v>
      </c>
      <c r="B31" s="20" t="s">
        <v>60</v>
      </c>
      <c r="C31" s="21">
        <v>8854800</v>
      </c>
      <c r="D31" s="21">
        <v>1069031.8</v>
      </c>
      <c r="E31" s="21">
        <f t="shared" si="7"/>
        <v>9923831.8000000007</v>
      </c>
      <c r="F31" s="21">
        <v>4529557.51</v>
      </c>
      <c r="G31" s="21">
        <v>4529557.51</v>
      </c>
      <c r="H31" s="21">
        <f t="shared" si="3"/>
        <v>5394274.290000001</v>
      </c>
    </row>
    <row r="32" spans="1:8">
      <c r="A32" s="19" t="s">
        <v>61</v>
      </c>
      <c r="B32" s="20" t="s">
        <v>62</v>
      </c>
      <c r="C32" s="21">
        <v>1548396.04</v>
      </c>
      <c r="D32" s="21">
        <v>400446.54</v>
      </c>
      <c r="E32" s="21">
        <f t="shared" si="7"/>
        <v>1948842.58</v>
      </c>
      <c r="F32" s="21">
        <v>746642.01</v>
      </c>
      <c r="G32" s="21">
        <v>746642.01</v>
      </c>
      <c r="H32" s="21">
        <f t="shared" si="3"/>
        <v>1202200.57</v>
      </c>
    </row>
    <row r="33" spans="1:8">
      <c r="A33" s="16" t="s">
        <v>63</v>
      </c>
      <c r="B33" s="17"/>
      <c r="C33" s="18">
        <f>SUM(C34:C42)</f>
        <v>67438831.840000004</v>
      </c>
      <c r="D33" s="18">
        <f t="shared" ref="D33:G33" si="8">SUM(D34:D42)</f>
        <v>6311661.0899999999</v>
      </c>
      <c r="E33" s="18">
        <f t="shared" si="8"/>
        <v>73750492.929999992</v>
      </c>
      <c r="F33" s="18">
        <f t="shared" si="8"/>
        <v>21900005.700000003</v>
      </c>
      <c r="G33" s="18">
        <f t="shared" si="8"/>
        <v>21900005.700000003</v>
      </c>
      <c r="H33" s="18">
        <f t="shared" si="3"/>
        <v>51850487.229999989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>
        <v>13076902.439999999</v>
      </c>
      <c r="D35" s="21">
        <v>2352585.09</v>
      </c>
      <c r="E35" s="21">
        <f t="shared" si="9"/>
        <v>15429487.529999999</v>
      </c>
      <c r="F35" s="21">
        <v>30650</v>
      </c>
      <c r="G35" s="21">
        <v>30650</v>
      </c>
      <c r="H35" s="21">
        <f t="shared" si="3"/>
        <v>15398837.529999999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54346629.399999999</v>
      </c>
      <c r="D37" s="21">
        <v>3959076</v>
      </c>
      <c r="E37" s="21">
        <f t="shared" si="9"/>
        <v>58305705.399999999</v>
      </c>
      <c r="F37" s="21">
        <v>21863353.780000001</v>
      </c>
      <c r="G37" s="21">
        <v>21863353.780000001</v>
      </c>
      <c r="H37" s="21">
        <f t="shared" si="3"/>
        <v>36442351.619999997</v>
      </c>
    </row>
    <row r="38" spans="1:8">
      <c r="A38" s="19" t="s">
        <v>72</v>
      </c>
      <c r="B38" s="20" t="s">
        <v>73</v>
      </c>
      <c r="C38" s="21">
        <v>15300</v>
      </c>
      <c r="D38" s="21">
        <v>0</v>
      </c>
      <c r="E38" s="21">
        <f t="shared" si="9"/>
        <v>15300</v>
      </c>
      <c r="F38" s="21">
        <v>6001.92</v>
      </c>
      <c r="G38" s="21">
        <v>6001.92</v>
      </c>
      <c r="H38" s="21">
        <f t="shared" si="3"/>
        <v>9298.08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2515300</v>
      </c>
      <c r="D43" s="18">
        <f t="shared" ref="D43:G43" si="10">SUM(D44:D52)</f>
        <v>1228000</v>
      </c>
      <c r="E43" s="18">
        <f t="shared" si="10"/>
        <v>3743300</v>
      </c>
      <c r="F43" s="18">
        <f t="shared" si="10"/>
        <v>444281.82999999996</v>
      </c>
      <c r="G43" s="18">
        <f t="shared" si="10"/>
        <v>444281.82999999996</v>
      </c>
      <c r="H43" s="18">
        <f t="shared" si="3"/>
        <v>3299018.17</v>
      </c>
    </row>
    <row r="44" spans="1:8">
      <c r="A44" s="19" t="s">
        <v>81</v>
      </c>
      <c r="B44" s="20" t="s">
        <v>82</v>
      </c>
      <c r="C44" s="21">
        <v>1102500</v>
      </c>
      <c r="D44" s="21">
        <v>1104000</v>
      </c>
      <c r="E44" s="21">
        <f t="shared" ref="E44:E52" si="11">C44+D44</f>
        <v>2206500</v>
      </c>
      <c r="F44" s="21">
        <v>210702.4</v>
      </c>
      <c r="G44" s="21">
        <v>210702.4</v>
      </c>
      <c r="H44" s="21">
        <f t="shared" si="3"/>
        <v>1995797.6</v>
      </c>
    </row>
    <row r="45" spans="1:8">
      <c r="A45" s="19" t="s">
        <v>83</v>
      </c>
      <c r="B45" s="20" t="s">
        <v>84</v>
      </c>
      <c r="C45" s="21">
        <v>697800</v>
      </c>
      <c r="D45" s="21">
        <v>124000</v>
      </c>
      <c r="E45" s="21">
        <f t="shared" si="11"/>
        <v>821800</v>
      </c>
      <c r="F45" s="21">
        <v>79987.899999999994</v>
      </c>
      <c r="G45" s="21">
        <v>79987.899999999994</v>
      </c>
      <c r="H45" s="21">
        <f t="shared" si="3"/>
        <v>741812.1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400000</v>
      </c>
      <c r="D47" s="21">
        <v>0</v>
      </c>
      <c r="E47" s="21">
        <f t="shared" si="11"/>
        <v>400000</v>
      </c>
      <c r="F47" s="21">
        <v>0</v>
      </c>
      <c r="G47" s="21">
        <v>0</v>
      </c>
      <c r="H47" s="21">
        <f t="shared" si="3"/>
        <v>400000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315000</v>
      </c>
      <c r="D49" s="21">
        <v>0</v>
      </c>
      <c r="E49" s="21">
        <f t="shared" si="11"/>
        <v>315000</v>
      </c>
      <c r="F49" s="21">
        <v>153591.53</v>
      </c>
      <c r="G49" s="21">
        <v>153591.53</v>
      </c>
      <c r="H49" s="21">
        <f t="shared" si="3"/>
        <v>161408.47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500000</v>
      </c>
      <c r="D53" s="18">
        <f t="shared" ref="D53:G53" si="12">SUM(D54:D56)</f>
        <v>81497313.609999999</v>
      </c>
      <c r="E53" s="18">
        <f t="shared" si="12"/>
        <v>81997313.609999999</v>
      </c>
      <c r="F53" s="18">
        <f t="shared" si="12"/>
        <v>24076544.73</v>
      </c>
      <c r="G53" s="18">
        <f t="shared" si="12"/>
        <v>24076544.73</v>
      </c>
      <c r="H53" s="18">
        <f t="shared" si="3"/>
        <v>57920768.879999995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500000</v>
      </c>
      <c r="D55" s="21">
        <v>81497313.609999999</v>
      </c>
      <c r="E55" s="21">
        <f t="shared" si="13"/>
        <v>81997313.609999999</v>
      </c>
      <c r="F55" s="21">
        <v>24076544.73</v>
      </c>
      <c r="G55" s="21">
        <v>24076544.73</v>
      </c>
      <c r="H55" s="21">
        <f t="shared" si="3"/>
        <v>57920768.879999995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37500000</v>
      </c>
      <c r="D79" s="25">
        <f t="shared" ref="D79:H79" si="21">D80+D88+D98+D108+D118+D128+D132+D141+D145</f>
        <v>127246905.14</v>
      </c>
      <c r="E79" s="25">
        <f t="shared" si="21"/>
        <v>164746905.13999999</v>
      </c>
      <c r="F79" s="25">
        <f t="shared" si="21"/>
        <v>58958691.909999996</v>
      </c>
      <c r="G79" s="25">
        <f t="shared" si="21"/>
        <v>58958691.909999996</v>
      </c>
      <c r="H79" s="25">
        <f t="shared" si="21"/>
        <v>105788213.23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52000</v>
      </c>
      <c r="E88" s="25">
        <f t="shared" si="25"/>
        <v>52000</v>
      </c>
      <c r="F88" s="25">
        <f t="shared" si="25"/>
        <v>0</v>
      </c>
      <c r="G88" s="25">
        <f t="shared" si="25"/>
        <v>0</v>
      </c>
      <c r="H88" s="25">
        <f t="shared" si="24"/>
        <v>52000</v>
      </c>
    </row>
    <row r="89" spans="1:8">
      <c r="A89" s="19" t="s">
        <v>152</v>
      </c>
      <c r="B89" s="30" t="s">
        <v>27</v>
      </c>
      <c r="C89" s="31">
        <v>0</v>
      </c>
      <c r="D89" s="31">
        <v>15000</v>
      </c>
      <c r="E89" s="21">
        <f t="shared" ref="E89:E97" si="26">C89+D89</f>
        <v>15000</v>
      </c>
      <c r="F89" s="31">
        <v>0</v>
      </c>
      <c r="G89" s="31">
        <v>0</v>
      </c>
      <c r="H89" s="31">
        <f t="shared" si="24"/>
        <v>15000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37000</v>
      </c>
      <c r="E92" s="21">
        <f t="shared" si="26"/>
        <v>37000</v>
      </c>
      <c r="F92" s="31">
        <v>0</v>
      </c>
      <c r="G92" s="31">
        <v>0</v>
      </c>
      <c r="H92" s="31">
        <f t="shared" si="24"/>
        <v>37000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297650</v>
      </c>
      <c r="E98" s="25">
        <f t="shared" si="27"/>
        <v>297650</v>
      </c>
      <c r="F98" s="25">
        <f t="shared" si="27"/>
        <v>0</v>
      </c>
      <c r="G98" s="25">
        <f t="shared" si="27"/>
        <v>0</v>
      </c>
      <c r="H98" s="25">
        <f t="shared" si="24"/>
        <v>297650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0</v>
      </c>
      <c r="D100" s="31">
        <v>15000</v>
      </c>
      <c r="E100" s="21">
        <f t="shared" si="28"/>
        <v>15000</v>
      </c>
      <c r="F100" s="31">
        <v>0</v>
      </c>
      <c r="G100" s="31">
        <v>0</v>
      </c>
      <c r="H100" s="31">
        <f t="shared" si="24"/>
        <v>15000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8120</v>
      </c>
      <c r="E104" s="21">
        <f t="shared" si="28"/>
        <v>8120</v>
      </c>
      <c r="F104" s="31">
        <v>0</v>
      </c>
      <c r="G104" s="31">
        <v>0</v>
      </c>
      <c r="H104" s="31">
        <f t="shared" si="24"/>
        <v>8120</v>
      </c>
    </row>
    <row r="105" spans="1:8">
      <c r="A105" s="19" t="s">
        <v>167</v>
      </c>
      <c r="B105" s="30" t="s">
        <v>58</v>
      </c>
      <c r="C105" s="31">
        <v>0</v>
      </c>
      <c r="D105" s="31">
        <v>0</v>
      </c>
      <c r="E105" s="21">
        <f t="shared" si="28"/>
        <v>0</v>
      </c>
      <c r="F105" s="31">
        <v>0</v>
      </c>
      <c r="G105" s="31">
        <v>0</v>
      </c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74530</v>
      </c>
      <c r="E106" s="21">
        <f t="shared" si="28"/>
        <v>74530</v>
      </c>
      <c r="F106" s="31">
        <v>0</v>
      </c>
      <c r="G106" s="31">
        <v>0</v>
      </c>
      <c r="H106" s="31">
        <f t="shared" si="24"/>
        <v>74530</v>
      </c>
    </row>
    <row r="107" spans="1:8">
      <c r="A107" s="19" t="s">
        <v>169</v>
      </c>
      <c r="B107" s="30" t="s">
        <v>62</v>
      </c>
      <c r="C107" s="31">
        <v>0</v>
      </c>
      <c r="D107" s="31">
        <v>200000</v>
      </c>
      <c r="E107" s="21">
        <f t="shared" si="28"/>
        <v>200000</v>
      </c>
      <c r="F107" s="31">
        <v>0</v>
      </c>
      <c r="G107" s="31">
        <v>0</v>
      </c>
      <c r="H107" s="31">
        <f t="shared" si="24"/>
        <v>200000</v>
      </c>
    </row>
    <row r="108" spans="1:8">
      <c r="A108" s="28" t="s">
        <v>63</v>
      </c>
      <c r="B108" s="29"/>
      <c r="C108" s="25">
        <f>SUM(C109:C117)</f>
        <v>35000000</v>
      </c>
      <c r="D108" s="25">
        <f t="shared" ref="D108:G108" si="29">SUM(D109:D117)</f>
        <v>67276575.390000001</v>
      </c>
      <c r="E108" s="25">
        <f t="shared" si="29"/>
        <v>102276575.39</v>
      </c>
      <c r="F108" s="25">
        <f t="shared" si="29"/>
        <v>34870209.769999996</v>
      </c>
      <c r="G108" s="25">
        <f t="shared" si="29"/>
        <v>34870209.769999996</v>
      </c>
      <c r="H108" s="25">
        <f t="shared" si="24"/>
        <v>67406365.620000005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35000000</v>
      </c>
      <c r="D110" s="31">
        <v>63280575.390000001</v>
      </c>
      <c r="E110" s="21">
        <f t="shared" si="30"/>
        <v>98280575.390000001</v>
      </c>
      <c r="F110" s="31">
        <v>32890209.77</v>
      </c>
      <c r="G110" s="31">
        <v>32890209.77</v>
      </c>
      <c r="H110" s="31">
        <f t="shared" si="24"/>
        <v>65390365.620000005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3996000</v>
      </c>
      <c r="E112" s="21">
        <f t="shared" si="30"/>
        <v>3996000</v>
      </c>
      <c r="F112" s="31">
        <v>1980000</v>
      </c>
      <c r="G112" s="31">
        <v>1980000</v>
      </c>
      <c r="H112" s="31">
        <f t="shared" si="24"/>
        <v>2016000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2500000</v>
      </c>
      <c r="D128" s="25">
        <f t="shared" ref="D128:G128" si="33">SUM(D129:D131)</f>
        <v>59620679.75</v>
      </c>
      <c r="E128" s="25">
        <f t="shared" si="33"/>
        <v>62120679.75</v>
      </c>
      <c r="F128" s="25">
        <f t="shared" si="33"/>
        <v>24088482.140000001</v>
      </c>
      <c r="G128" s="25">
        <f t="shared" si="33"/>
        <v>24088482.140000001</v>
      </c>
      <c r="H128" s="25">
        <f t="shared" si="24"/>
        <v>38032197.609999999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2500000</v>
      </c>
      <c r="D130" s="31">
        <v>59620679.75</v>
      </c>
      <c r="E130" s="21">
        <f t="shared" si="34"/>
        <v>62120679.75</v>
      </c>
      <c r="F130" s="31">
        <v>24088482.140000001</v>
      </c>
      <c r="G130" s="31">
        <v>24088482.140000001</v>
      </c>
      <c r="H130" s="31">
        <f t="shared" si="24"/>
        <v>38032197.609999999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254728082.32000002</v>
      </c>
      <c r="D154" s="25">
        <f t="shared" ref="D154:H154" si="42">D4+D79</f>
        <v>237180736.30000001</v>
      </c>
      <c r="E154" s="25">
        <f t="shared" si="42"/>
        <v>491908818.62</v>
      </c>
      <c r="F154" s="25">
        <f t="shared" si="42"/>
        <v>179200950.88</v>
      </c>
      <c r="G154" s="25">
        <f t="shared" si="42"/>
        <v>179200950.88</v>
      </c>
      <c r="H154" s="25">
        <f t="shared" si="42"/>
        <v>312707867.73999995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25" right="0.25" top="0.75" bottom="0.75" header="0.3" footer="0.3"/>
  <pageSetup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2017-08-07T22:43:21Z</dcterms:created>
  <dcterms:modified xsi:type="dcterms:W3CDTF">2017-08-07T22:43:51Z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