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ownloads\"/>
    </mc:Choice>
  </mc:AlternateContent>
  <bookViews>
    <workbookView xWindow="0" yWindow="0" windowWidth="23040" windowHeight="8808" activeTab="1"/>
  </bookViews>
  <sheets>
    <sheet name="Notas a los Edos Financieros" sheetId="1" r:id="rId1"/>
    <sheet name="ESF N" sheetId="3" r:id="rId2"/>
    <sheet name="ACT N" sheetId="2" r:id="rId3"/>
    <sheet name="VHP N" sheetId="4" r:id="rId4"/>
    <sheet name="EFE N" sheetId="5" r:id="rId5"/>
    <sheet name="Conciliacion_Ig" sheetId="6" r:id="rId6"/>
    <sheet name="Conciliacion_Eg" sheetId="7" r:id="rId7"/>
    <sheet name="Memoria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Print_Area" localSheetId="2">'ACT N'!$A$1:$E$228</definedName>
    <definedName name="B">[3]EGRESOS!#REF!</definedName>
    <definedName name="BASE">#REF!</definedName>
    <definedName name="cba">[2]TOTAL!#REF!</definedName>
    <definedName name="Database">[4]REPORTO!#REF!</definedName>
    <definedName name="ELOY">#REF!</definedName>
    <definedName name="Ene">#REF!</definedName>
    <definedName name="Extract">[3]EGRESOS!#REF!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rint_Area" localSheetId="6">Conciliacion_Eg!$A$1:$E$45</definedName>
    <definedName name="Print_Area" localSheetId="7">Memoria!$A$1:$I$72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B37" i="8"/>
  <c r="B39" i="8"/>
  <c r="C41" i="8"/>
  <c r="B48" i="8"/>
  <c r="B50" i="8"/>
  <c r="C52" i="8"/>
  <c r="C7" i="7"/>
  <c r="C30" i="7"/>
  <c r="C39" i="7"/>
  <c r="C7" i="6"/>
  <c r="C20" i="6" s="1"/>
  <c r="C15" i="6"/>
  <c r="C15" i="5"/>
  <c r="D15" i="5"/>
  <c r="C20" i="5"/>
  <c r="D20" i="5"/>
  <c r="C28" i="5"/>
  <c r="C38" i="5" s="1"/>
  <c r="D28" i="5"/>
  <c r="D38" i="5" s="1"/>
  <c r="C44" i="5"/>
  <c r="D44" i="5"/>
  <c r="C47" i="5"/>
  <c r="D47" i="5"/>
  <c r="C49" i="5"/>
  <c r="C46" i="5" s="1"/>
  <c r="D49" i="5"/>
  <c r="D46" i="5" s="1"/>
  <c r="C51" i="5"/>
  <c r="D51" i="5"/>
  <c r="C53" i="5"/>
  <c r="D53" i="5"/>
  <c r="C55" i="5"/>
  <c r="D55" i="5"/>
  <c r="C59" i="5"/>
  <c r="D59" i="5"/>
  <c r="C68" i="5"/>
  <c r="C58" i="5" s="1"/>
  <c r="D68" i="5"/>
  <c r="D58" i="5" s="1"/>
  <c r="C71" i="5"/>
  <c r="D71" i="5"/>
  <c r="C77" i="5"/>
  <c r="D77" i="5"/>
  <c r="C87" i="5"/>
  <c r="C86" i="5" s="1"/>
  <c r="D87" i="5"/>
  <c r="D86" i="5" s="1"/>
  <c r="C89" i="5"/>
  <c r="D89" i="5"/>
  <c r="C95" i="5"/>
  <c r="D95" i="5"/>
  <c r="C96" i="5"/>
  <c r="D96" i="5"/>
  <c r="C101" i="5"/>
  <c r="D101" i="5"/>
  <c r="C102" i="5"/>
  <c r="D102" i="5"/>
  <c r="C105" i="5"/>
  <c r="D105" i="5"/>
  <c r="C107" i="5"/>
  <c r="C104" i="5" s="1"/>
  <c r="D107" i="5"/>
  <c r="D104" i="5" s="1"/>
  <c r="C16" i="4"/>
  <c r="C21" i="4"/>
  <c r="C25" i="4"/>
  <c r="C32" i="3"/>
  <c r="C41" i="3"/>
  <c r="C54" i="3"/>
  <c r="D54" i="3"/>
  <c r="E54" i="3"/>
  <c r="C62" i="3"/>
  <c r="D62" i="3"/>
  <c r="E62" i="3"/>
  <c r="C74" i="3"/>
  <c r="D74" i="3"/>
  <c r="E74" i="3"/>
  <c r="C80" i="3"/>
  <c r="D80" i="3"/>
  <c r="E80" i="3"/>
  <c r="C90" i="3"/>
  <c r="C96" i="3"/>
  <c r="C103" i="3"/>
  <c r="C110" i="3"/>
  <c r="E110" i="3"/>
  <c r="F110" i="3"/>
  <c r="G110" i="3"/>
  <c r="D111" i="3"/>
  <c r="D110" i="3" s="1"/>
  <c r="D112" i="3"/>
  <c r="D113" i="3"/>
  <c r="D114" i="3"/>
  <c r="D115" i="3"/>
  <c r="D116" i="3"/>
  <c r="D117" i="3"/>
  <c r="D118" i="3"/>
  <c r="D119" i="3"/>
  <c r="C120" i="3"/>
  <c r="E120" i="3"/>
  <c r="F120" i="3"/>
  <c r="G120" i="3"/>
  <c r="D121" i="3"/>
  <c r="D122" i="3"/>
  <c r="D123" i="3"/>
  <c r="C127" i="3"/>
  <c r="C134" i="3"/>
  <c r="C146" i="3"/>
  <c r="C9" i="2"/>
  <c r="C8" i="2" s="1"/>
  <c r="C19" i="2"/>
  <c r="C25" i="2"/>
  <c r="C28" i="2"/>
  <c r="C34" i="2"/>
  <c r="C37" i="2"/>
  <c r="C46" i="2"/>
  <c r="C59" i="2"/>
  <c r="C58" i="2" s="1"/>
  <c r="C65" i="2"/>
  <c r="C74" i="2"/>
  <c r="C77" i="2"/>
  <c r="C83" i="2"/>
  <c r="C85" i="2"/>
  <c r="C73" i="2" s="1"/>
  <c r="C87" i="2"/>
  <c r="C100" i="2"/>
  <c r="C107" i="2"/>
  <c r="C117" i="2"/>
  <c r="C128" i="2"/>
  <c r="C131" i="2"/>
  <c r="C134" i="2"/>
  <c r="C137" i="2"/>
  <c r="C142" i="2"/>
  <c r="C146" i="2"/>
  <c r="C149" i="2"/>
  <c r="C151" i="2"/>
  <c r="C157" i="2"/>
  <c r="C161" i="2"/>
  <c r="C164" i="2"/>
  <c r="C167" i="2"/>
  <c r="C170" i="2"/>
  <c r="C171" i="2"/>
  <c r="C174" i="2"/>
  <c r="C177" i="2"/>
  <c r="C180" i="2"/>
  <c r="C182" i="2"/>
  <c r="C186" i="2"/>
  <c r="C195" i="2"/>
  <c r="C198" i="2"/>
  <c r="C204" i="2"/>
  <c r="C214" i="2"/>
  <c r="C215" i="2"/>
  <c r="D43" i="5" l="1"/>
  <c r="D117" i="5" s="1"/>
  <c r="C160" i="2"/>
  <c r="C43" i="5"/>
  <c r="C117" i="5" s="1"/>
  <c r="C185" i="2"/>
  <c r="C127" i="2"/>
  <c r="C99" i="2"/>
  <c r="D120" i="3"/>
  <c r="C98" i="2" l="1"/>
  <c r="D99" i="2"/>
  <c r="D185" i="2"/>
  <c r="D103" i="2" l="1"/>
  <c r="D110" i="2"/>
  <c r="D114" i="2"/>
  <c r="D121" i="2"/>
  <c r="D125" i="2"/>
  <c r="D140" i="2"/>
  <c r="D143" i="2"/>
  <c r="D152" i="2"/>
  <c r="D156" i="2"/>
  <c r="D159" i="2"/>
  <c r="D173" i="2"/>
  <c r="D176" i="2"/>
  <c r="D179" i="2"/>
  <c r="D187" i="2"/>
  <c r="D191" i="2"/>
  <c r="D201" i="2"/>
  <c r="D208" i="2"/>
  <c r="D212" i="2"/>
  <c r="D100" i="2"/>
  <c r="D104" i="2"/>
  <c r="D107" i="2"/>
  <c r="D111" i="2"/>
  <c r="D115" i="2"/>
  <c r="D118" i="2"/>
  <c r="D122" i="2"/>
  <c r="D126" i="2"/>
  <c r="D128" i="2"/>
  <c r="D131" i="2"/>
  <c r="D134" i="2"/>
  <c r="D137" i="2"/>
  <c r="D141" i="2"/>
  <c r="D144" i="2"/>
  <c r="D147" i="2"/>
  <c r="D150" i="2"/>
  <c r="D153" i="2"/>
  <c r="D162" i="2"/>
  <c r="D165" i="2"/>
  <c r="D168" i="2"/>
  <c r="D182" i="2"/>
  <c r="D188" i="2"/>
  <c r="D192" i="2"/>
  <c r="D195" i="2"/>
  <c r="D198" i="2"/>
  <c r="D202" i="2"/>
  <c r="D205" i="2"/>
  <c r="D209" i="2"/>
  <c r="D213" i="2"/>
  <c r="D215" i="2"/>
  <c r="D101" i="2"/>
  <c r="D105" i="2"/>
  <c r="D108" i="2"/>
  <c r="D112" i="2"/>
  <c r="D116" i="2"/>
  <c r="D119" i="2"/>
  <c r="D123" i="2"/>
  <c r="D106" i="2"/>
  <c r="D132" i="2"/>
  <c r="D136" i="2"/>
  <c r="D148" i="2"/>
  <c r="D154" i="2"/>
  <c r="D158" i="2"/>
  <c r="D177" i="2"/>
  <c r="D181" i="2"/>
  <c r="D193" i="2"/>
  <c r="D197" i="2"/>
  <c r="D203" i="2"/>
  <c r="D210" i="2"/>
  <c r="D120" i="2"/>
  <c r="D129" i="2"/>
  <c r="D133" i="2"/>
  <c r="D142" i="2"/>
  <c r="D155" i="2"/>
  <c r="D166" i="2"/>
  <c r="D174" i="2"/>
  <c r="D178" i="2"/>
  <c r="D186" i="2"/>
  <c r="D194" i="2"/>
  <c r="D211" i="2"/>
  <c r="D216" i="2"/>
  <c r="D109" i="2"/>
  <c r="D124" i="2"/>
  <c r="D130" i="2"/>
  <c r="D138" i="2"/>
  <c r="D145" i="2"/>
  <c r="D171" i="2"/>
  <c r="D175" i="2"/>
  <c r="D183" i="2"/>
  <c r="D189" i="2"/>
  <c r="D199" i="2"/>
  <c r="D206" i="2"/>
  <c r="D102" i="2"/>
  <c r="D113" i="2"/>
  <c r="D135" i="2"/>
  <c r="D139" i="2"/>
  <c r="D151" i="2"/>
  <c r="D157" i="2"/>
  <c r="D163" i="2"/>
  <c r="D169" i="2"/>
  <c r="D172" i="2"/>
  <c r="D180" i="2"/>
  <c r="D184" i="2"/>
  <c r="D190" i="2"/>
  <c r="D196" i="2"/>
  <c r="D200" i="2"/>
  <c r="D207" i="2"/>
  <c r="D214" i="2"/>
  <c r="D117" i="2"/>
  <c r="D146" i="2"/>
  <c r="D204" i="2"/>
  <c r="D170" i="2"/>
  <c r="D167" i="2"/>
  <c r="D149" i="2"/>
  <c r="D164" i="2"/>
  <c r="D161" i="2"/>
  <c r="D160" i="2"/>
  <c r="D127" i="2"/>
</calcChain>
</file>

<file path=xl/comments1.xml><?xml version="1.0" encoding="utf-8"?>
<comments xmlns="http://schemas.openxmlformats.org/spreadsheetml/2006/main">
  <authors>
    <author>Cecilia Figueroa Ramirez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<sst xmlns="http://schemas.openxmlformats.org/spreadsheetml/2006/main" count="811" uniqueCount="584">
  <si>
    <t>Bajo protesta de decir verdad declaramos que los Estados Financieros y sus notas, son razonablemente correctos y son responsabilidad del emisor.</t>
  </si>
  <si>
    <t>PRESUPUESTARIAS</t>
  </si>
  <si>
    <t>CONTABLES</t>
  </si>
  <si>
    <t>Memoria</t>
  </si>
  <si>
    <t>II. DE MEMORIA (DE ORDEN):</t>
  </si>
  <si>
    <t>CONCILIACIÓN ENTRE LOS EGRESOS PRESUPUESTARIOS Y LOS GASTOS CONTABLES</t>
  </si>
  <si>
    <t>Conciliacion_Eg</t>
  </si>
  <si>
    <t>CONCILIACIÓN ENTRE LOS INGRESOS PRESUPUESTARIOS Y CONTABLES</t>
  </si>
  <si>
    <t>Conciliacion_Ig</t>
  </si>
  <si>
    <t>CONCILIACIÓN DEL FLUJO DE EFECTIVO</t>
  </si>
  <si>
    <t>EFE-03</t>
  </si>
  <si>
    <t>ADQ. BIENES MUEBLES E INMUEBLES</t>
  </si>
  <si>
    <t>EFE-02</t>
  </si>
  <si>
    <t>FLUJO DE EFECTIVO</t>
  </si>
  <si>
    <t>EFE-01</t>
  </si>
  <si>
    <t>PATRIMONIO GENERADO</t>
  </si>
  <si>
    <t>VHP-02</t>
  </si>
  <si>
    <t>PATRIMONIO CONTRIBUIDO</t>
  </si>
  <si>
    <t>VHP-01</t>
  </si>
  <si>
    <t>OTROS PASIVOS CIRCULANTES</t>
  </si>
  <si>
    <t>ESF-14</t>
  </si>
  <si>
    <t>FONDOS Y BIENES DE TERCEROS</t>
  </si>
  <si>
    <t>ESF-13</t>
  </si>
  <si>
    <t>CUENTAS Y DOCUMENTOS POR PAGAR</t>
  </si>
  <si>
    <t>ESF-12</t>
  </si>
  <si>
    <t>OTROS ACTIVOS</t>
  </si>
  <si>
    <t>ESF-11</t>
  </si>
  <si>
    <t>ESTIMACIONES Y DETERIOROS</t>
  </si>
  <si>
    <t>ESF-10</t>
  </si>
  <si>
    <t>INTANGIBLES Y DIFERIDOS</t>
  </si>
  <si>
    <t>ESF-09</t>
  </si>
  <si>
    <t>BIENES MUEBLES E INMUEBLES</t>
  </si>
  <si>
    <t>ESF-08</t>
  </si>
  <si>
    <t>PARTICIPACIONES Y APORTACIONES DE CAPITAL</t>
  </si>
  <si>
    <t>ESF-07</t>
  </si>
  <si>
    <t>FIDEICOMISOS, MANDATOS Y CONTRATOS ANÁLOGOS</t>
  </si>
  <si>
    <t>ESF-06</t>
  </si>
  <si>
    <t>ALMACENES</t>
  </si>
  <si>
    <t>ESF-05</t>
  </si>
  <si>
    <t>BIENES DISPONIBLES PARA SU TRANSFORMACIÓN ESTIMACIONES Y DETERIOROS (INVENTARIOS)</t>
  </si>
  <si>
    <t>ESF-04</t>
  </si>
  <si>
    <t>CONTRIBUCIONES POR RECUPERAR CORTO PLAZO</t>
  </si>
  <si>
    <t>ESF-03</t>
  </si>
  <si>
    <t>CONTRIBUCIONES POR RECUPERAR</t>
  </si>
  <si>
    <t>ESF-02</t>
  </si>
  <si>
    <t>FONDOS CON AFECTACIÓN ESPECÍFICA E INVERSIONES FINANCIERAS</t>
  </si>
  <si>
    <t>ESF-01</t>
  </si>
  <si>
    <t>GASTOS Y OTRAS PERDIDAS</t>
  </si>
  <si>
    <t>ACT-04</t>
  </si>
  <si>
    <t>OTROS INGRESOS Y BENEFICIOS</t>
  </si>
  <si>
    <t>ACT-03</t>
  </si>
  <si>
    <t>PARTICIPACIONES, APORTACIONES, CONVENIOS, INCENTIVOS…</t>
  </si>
  <si>
    <t>ACT-02</t>
  </si>
  <si>
    <t>INGRESOS DE GESTION</t>
  </si>
  <si>
    <t>ACT-01</t>
  </si>
  <si>
    <t>INFORMACION CONTABLE</t>
  </si>
  <si>
    <t>I. NOTAS DE DESGLOSE:</t>
  </si>
  <si>
    <t>DESCRIPCIÓN</t>
  </si>
  <si>
    <t>NOTAS</t>
  </si>
  <si>
    <t>(Cifras en Pesos)</t>
  </si>
  <si>
    <t>Corte</t>
  </si>
  <si>
    <t>Correspondiente del 1 de Enero al 31 de Marzo de 2024</t>
  </si>
  <si>
    <t>Trimestral</t>
  </si>
  <si>
    <t>Periodicidad</t>
  </si>
  <si>
    <t>Notas de Desglose y Memoria</t>
  </si>
  <si>
    <t>Ejercicio</t>
  </si>
  <si>
    <t>COMISIÓN DE DEPORTE DEL ESTADO DE GUANAJUATO</t>
  </si>
  <si>
    <t>Construcción en Bienes no Capitalizable</t>
  </si>
  <si>
    <t>Inversión Pública no Capitalizable</t>
  </si>
  <si>
    <t>INVERSIÓN PÚBLICA</t>
  </si>
  <si>
    <t>Otros Gastos Varios</t>
  </si>
  <si>
    <t>Diferencias por Reestructuración de Deuda Pública Negativas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</si>
  <si>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</si>
  <si>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</si>
  <si>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</si>
  <si>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</t>
  </si>
  <si>
    <t>Bonificaciones y Descuentos Otorgados</t>
  </si>
  <si>
    <t>Pérdidas por Responsabilidades</t>
  </si>
  <si>
    <t>Gastos de Ejercicios Anteriores</t>
  </si>
  <si>
    <t>Otros Gastos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</si>
  <si>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</si>
  <si>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</si>
  <si>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</si>
  <si>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</si>
  <si>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</si>
  <si>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</si>
  <si>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</si>
  <si>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</si>
  <si>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</si>
  <si>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</si>
  <si>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</si>
  <si>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</si>
  <si>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</si>
  <si>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</si>
  <si>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</si>
  <si>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 no Circulante</t>
  </si>
  <si>
    <t>Estimaciones por Pérdida o Deterioro de Activos Circulantes</t>
  </si>
  <si>
    <t>Estimaciones, Depreciaciones, Deterioros, Obsolescencia y Amortizaciones</t>
  </si>
  <si>
    <t>OTROS GASTOS Y PERDIDAS EXTRAORDINARIAS</t>
  </si>
  <si>
    <t>Apoyo Financieros a Ahorradores y Deudores del Sistema Financiero Nacional</t>
  </si>
  <si>
    <t>Apoyos Financieros a Intermediarios</t>
  </si>
  <si>
    <t>Apoyos Financieros</t>
  </si>
  <si>
    <t>Costo por Coberturas</t>
  </si>
  <si>
    <t>Gastos de la Deuda Pública Externa</t>
  </si>
  <si>
    <t>Gastos de la Deuda Pública Interna</t>
  </si>
  <si>
    <t>Gastos de la Deuda Pública</t>
  </si>
  <si>
    <t>Comisiones de la Deuda Pública Externa</t>
  </si>
  <si>
    <t>Comisiones de la Deuda Pública Interna</t>
  </si>
  <si>
    <t>Comisiones de la Deuda Pública</t>
  </si>
  <si>
    <t>Intereses de la Deuda Pública Externa</t>
  </si>
  <si>
    <t>Intereses de la Deuda Pública Interna</t>
  </si>
  <si>
    <t>Intereses de la Deuda Pública</t>
  </si>
  <si>
    <t>INTERESES, COMISIONES Y OTROS GASTOS DE LA DEUDA PUBLICA</t>
  </si>
  <si>
    <t>Convenios de Descentralización y Otros</t>
  </si>
  <si>
    <t>Convenios de Reasignación</t>
  </si>
  <si>
    <t>Convenios</t>
  </si>
  <si>
    <t>Aportaciones de las Entidades Federativas a los Municipios</t>
  </si>
  <si>
    <t>Aportaciones de la Federación a Entidades Federativas y Municipios</t>
  </si>
  <si>
    <t>Aportaciones</t>
  </si>
  <si>
    <t>Participaciones de las Entidades Federativas a los Municipios</t>
  </si>
  <si>
    <t>Participaciones de la Federación a Entidades Federativas y Municipios</t>
  </si>
  <si>
    <t>Participaciones</t>
  </si>
  <si>
    <t>PARTICIPACIONES Y APORTACIONES</t>
  </si>
  <si>
    <t>Transferencias al Sector Privado Externo</t>
  </si>
  <si>
    <t>Transferencias al Exterior a Gobiernos Extranjeros y Organismos Internacionales</t>
  </si>
  <si>
    <t>Transferencias al Exterior</t>
  </si>
  <si>
    <t>Donativos Internacionales</t>
  </si>
  <si>
    <t>Donativos a Fideicomiso, Mandatos y Contratos Análogos Estatales</t>
  </si>
  <si>
    <t>Donativos a Fideicomiso, Mandatos y Contratos Análogos Privados</t>
  </si>
  <si>
    <t>Donativos a Entidades Federativas y Municipios</t>
  </si>
  <si>
    <t>Donativos a Instituciones sin Fines de Lucro</t>
  </si>
  <si>
    <t>Donativos</t>
  </si>
  <si>
    <t>Transferencias por Obligaciones de Ley</t>
  </si>
  <si>
    <t>Transferencias a la Seguridad Social</t>
  </si>
  <si>
    <t>Transferencias a Fideicomisos, Mandatos y Contratos Análogos a Entidades Paraestatales</t>
  </si>
  <si>
    <t>Transferencias a Fideicomisos, Mandatos y Contratos Análogos al Gobierno</t>
  </si>
  <si>
    <t>Transferencias a Fideicomisos, Mandatos y Contratos Análogos</t>
  </si>
  <si>
    <t>Otras Pensiones y Jubilaciones</t>
  </si>
  <si>
    <t>Jubilaciones</t>
  </si>
  <si>
    <t>Pensiones</t>
  </si>
  <si>
    <t>Pensiones y Jubilaciones</t>
  </si>
  <si>
    <t>Ayudas Sociales por Desastres Naturales y Otros Siniestros</t>
  </si>
  <si>
    <t>Ayudas Sociales a Instituciones</t>
  </si>
  <si>
    <t>Becas</t>
  </si>
  <si>
    <t>Ayudas Sociales a Personas</t>
  </si>
  <si>
    <t>Ayudas Sociales</t>
  </si>
  <si>
    <t>Subvenciones</t>
  </si>
  <si>
    <t>Subsidios</t>
  </si>
  <si>
    <t>Subsidios y Subvenciones</t>
  </si>
  <si>
    <t>Transferencias a Entidades Federativas y Municipios</t>
  </si>
  <si>
    <t>Transferencias a Entidades Paraestatales</t>
  </si>
  <si>
    <t>Transferencias al Resto del Sector Público</t>
  </si>
  <si>
    <t>Transferencias Internas al Sector Público</t>
  </si>
  <si>
    <t>Asignaciones al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</si>
  <si>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</si>
  <si>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</si>
  <si>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</si>
  <si>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</si>
  <si>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</si>
  <si>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</si>
  <si>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</si>
  <si>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</si>
  <si>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 y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</si>
  <si>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</si>
  <si>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</si>
  <si>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</si>
  <si>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</si>
  <si>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</si>
  <si>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</si>
  <si>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</si>
  <si>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</si>
  <si>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</si>
  <si>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</si>
  <si>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</si>
  <si>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</si>
  <si>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</si>
  <si>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</si>
  <si>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</si>
  <si>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</si>
  <si>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</si>
  <si>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</si>
  <si>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</si>
  <si>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</si>
  <si>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GASTOS DE FUNCIONAMIENTO</t>
  </si>
  <si>
    <t>Característica</t>
  </si>
  <si>
    <t>%</t>
  </si>
  <si>
    <t>Monto</t>
  </si>
  <si>
    <t>Nombre de la Cuenta</t>
  </si>
  <si>
    <t>Cuenta</t>
  </si>
  <si>
    <t>ACT-04 GASTOS Y OTRAS PERDIDAS</t>
  </si>
  <si>
    <t>Otros Ingresos y Beneficios Varios</t>
  </si>
  <si>
    <t>Diferencias por Reestructuración de Deuda Pública a Favor</t>
  </si>
  <si>
    <t>Utilidades por Participación Patrimonial</t>
  </si>
  <si>
    <t>Diferencias de Cotizaciones a Favor en Valores Negociables</t>
  </si>
  <si>
    <t>Diferencias por Tipo de Cambio a Favor</t>
  </si>
  <si>
    <t>Bonificaciones y Descuentos Obtenidos</t>
  </si>
  <si>
    <t>Disminución del Exceso de Provisiones</t>
  </si>
  <si>
    <t>Disminución del Exceso de Estimaciones por Pérdida o Deterioro u Obsolescencia</t>
  </si>
  <si>
    <t>Incremento por Variación de Almacén de Materias Primas, Materiales y Suministros de Consumo</t>
  </si>
  <si>
    <t>Incremento por Variación de Inventarios de Materias Primas, Materiales y Suministros para Producción</t>
  </si>
  <si>
    <t>Incremento por Variación de Inventarios de Mercancías en Proceso de Elaboración</t>
  </si>
  <si>
    <t>Incremento por Variación de Inventarios de Mercancías Terminadas</t>
  </si>
  <si>
    <t>Incremento por Variación de Inventarios de Mercancías para Venta</t>
  </si>
  <si>
    <t>Incremento por Variación de Inventarios</t>
  </si>
  <si>
    <t>Otros Ingresos Financieros</t>
  </si>
  <si>
    <t>Intereses Ganados de Títulos, Valores y demás Instrumentos Financieros</t>
  </si>
  <si>
    <t>Ingresos Financieros</t>
  </si>
  <si>
    <t>Naturaleza</t>
  </si>
  <si>
    <t>ACT-03 OTROS INGRESOS Y BENEFICIOS</t>
  </si>
  <si>
    <t>Transferencias del Fondo Mexicano del Petróleo para la Estabilización y el Desarrollo</t>
  </si>
  <si>
    <t>Transferencias Internas y Asignaciones del Sector Público</t>
  </si>
  <si>
    <t>Transferencias, Asignaciones, Subsidios y Otras ayudas</t>
  </si>
  <si>
    <t>Fondos Distintos de Aportaciones</t>
  </si>
  <si>
    <t>Incentivos derivados de la Colaboración Fiscal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</si>
  <si>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</si>
  <si>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</si>
  <si>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Característica Significativa</t>
  </si>
  <si>
    <t>ACT-02 PARTICIPACIONES, APORTACIONES, CONVENIOS, INCENTIVOS…</t>
  </si>
  <si>
    <t>Ingresos por Venta de Bienes y Prestación de Servicios de los Poderes Legislativo y Judicial, y de los Órganos Autónomos</t>
  </si>
  <si>
    <t>Ingresos por Venta de Bienes y Prestación de Servicios de Fideicomisos Financieros Públicos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</si>
  <si>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</si>
  <si>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</si>
  <si>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</si>
  <si>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</si>
  <si>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</si>
  <si>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</si>
  <si>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Ingresos por Venta de Bienes y Prestación de Servicios</t>
  </si>
  <si>
    <t>Otros Aprovechamientos</t>
  </si>
  <si>
    <t>Accesorios de Aprovechamientos</t>
  </si>
  <si>
    <t>Aprovechamientos no Comprendidos en la Ley de Ingresos Vigente, Causados en Ejercicios Fiscales Anteriores Pendientes de Liquidación o Pago</t>
  </si>
  <si>
    <t>Aprovechamientos Provenientes de Obras Públicas</t>
  </si>
  <si>
    <t>Reintegros</t>
  </si>
  <si>
    <t>Indemnizaciones</t>
  </si>
  <si>
    <t>Multas</t>
  </si>
  <si>
    <t>Incentivos Derivados de la Colaboración Fiscal</t>
  </si>
  <si>
    <t>Aprovechamientos</t>
  </si>
  <si>
    <t>Productos no Comprendidos en la Ley de Ingresos Vigente, Causados en Ejercicios Fiscales Anteriores Pendientes de Liquidación o Pago</t>
  </si>
  <si>
    <t>Productos</t>
  </si>
  <si>
    <t>Otros Derechos</t>
  </si>
  <si>
    <t>Derechos no Comprendidos en la Ley de Ingresos Vigente, Causados en Ejercicios Fiscales Anteriores Pendientes de Liquidación o Pago</t>
  </si>
  <si>
    <t>Accesorios de Derechos</t>
  </si>
  <si>
    <t>Derechos por Prestación de Servicios</t>
  </si>
  <si>
    <t>Derechos por el Uso, Goce, Aprovechamiento o Explotación de Bienes de Dominio Público</t>
  </si>
  <si>
    <t>Derechos</t>
  </si>
  <si>
    <t>Contribuciones de Mejoras no Comprendidas en la Ley de Ingresos Vigente, Causadas en Ejercicios Fiscales Anteriores Pendientes de Liquidación o Pago</t>
  </si>
  <si>
    <t>Contribuciones de Mejoras por Obras Públicas</t>
  </si>
  <si>
    <t>Contribuciones de Mejoras</t>
  </si>
  <si>
    <t>Otras Cuotas y Aportaciones para la Seguridad Social</t>
  </si>
  <si>
    <t>Accesorios de Cuotas y Aportaciones de Seguridad Social</t>
  </si>
  <si>
    <t>Cuotas de Ahorro para el Retiro</t>
  </si>
  <si>
    <t>Cuotas para la Seguridad Social</t>
  </si>
  <si>
    <t>Aportaciones para Fondos de Vivienda</t>
  </si>
  <si>
    <t>Cuotas y Aportaciones de Seguridad Social</t>
  </si>
  <si>
    <t>Otros Impuestos</t>
  </si>
  <si>
    <t>Impuestos no Comprendidos en la Ley de Ingresos Vigente, Causados en Ejercicios Fiscales Anteriores Pendientes de Liquidación o Pago</t>
  </si>
  <si>
    <t>Accesorios de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</si>
  <si>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</si>
  <si>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</si>
  <si>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</si>
  <si>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</si>
  <si>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</si>
  <si>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</si>
  <si>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>Impuestos</t>
  </si>
  <si>
    <t>ACT-01 INGRESOS DE GESTION</t>
  </si>
  <si>
    <t>Notas</t>
  </si>
  <si>
    <t>Corte:</t>
  </si>
  <si>
    <t>Periodicidad:</t>
  </si>
  <si>
    <t>Notas de Desglose Estado de Actividades</t>
  </si>
  <si>
    <t>Ejercicio:</t>
  </si>
  <si>
    <t>Otros Pasivos Diferidos a Largo Plazo</t>
  </si>
  <si>
    <t>Intereses Cobrados por Adelantado a Largo Plazo</t>
  </si>
  <si>
    <t>Créditos Diferidos a Largo Plazo</t>
  </si>
  <si>
    <t>Pasivos Diferidos a Largo Plazo</t>
  </si>
  <si>
    <t>Otros Pasivos Circulantes</t>
  </si>
  <si>
    <t>Otros Pasivos Diferidos a Corto Plazo</t>
  </si>
  <si>
    <t>ESF-14 OTROS PASIVOS CIRCULANTES</t>
  </si>
  <si>
    <t>Valores y Bienes en Garantía a Largo Plazo</t>
  </si>
  <si>
    <t>Otros Fondos de Terceros en Garantía y/o Administración a Largo Plazo</t>
  </si>
  <si>
    <t>Fondos de Fideicomisos, Mandatos y Contratos Análogos a Largo Plazo</t>
  </si>
  <si>
    <t>Fondos Contingentes a Largo Plazo</t>
  </si>
  <si>
    <t>Fondos en Administración a Largo Plazo</t>
  </si>
  <si>
    <t>Fondos en Garantía a Largo Plazo</t>
  </si>
  <si>
    <t>Fondos y Bienes de Terceros en Garantía y/o Administración a Largo Plazo</t>
  </si>
  <si>
    <t>Valores y Bienes en Garantía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</si>
  <si>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</si>
  <si>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</si>
  <si>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</si>
  <si>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</si>
  <si>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</si>
  <si>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Fondos y Bienes de Terceros en Garantía y/o Administración a Corto Plazo</t>
  </si>
  <si>
    <t>ESF-13 FONDOS Y BIENES DE TERCEROS</t>
  </si>
  <si>
    <t>Otros Documentos por Pagar a Corto Plazo</t>
  </si>
  <si>
    <t>Documentos con Contratistas por Obras Públicas por Pagar a Corto Plazo</t>
  </si>
  <si>
    <t>Documentos Comerciales por Pagar a Corto Plazo</t>
  </si>
  <si>
    <t>Documentos por Pagar a Corto Plazo</t>
  </si>
  <si>
    <t>Otras Cuentas por Pagar a Corto Plazo</t>
  </si>
  <si>
    <t>Devoluciones de la Ley de Ingresos por Pagar a Corto Plazo</t>
  </si>
  <si>
    <t>Retenciones y Contribuciones por Pagar a Corto Plazo</t>
  </si>
  <si>
    <t>Intereses, Comisiones y Otros Gastos de la Deuda Pública por Pagar a Corto Plazo</t>
  </si>
  <si>
    <t>Transferencias Otorgadas por Pagar a Corto Plazo</t>
  </si>
  <si>
    <t>Participaciones y Aportaciones por Pagar a Corto Plazo</t>
  </si>
  <si>
    <t>Contratistas por Obras Públicas por Pagar a Corto Plazo</t>
  </si>
  <si>
    <t>Proveedores por Pagar a Corto Plazo</t>
  </si>
  <si>
    <t>Servicios Personales por Pagar a Corto Plazo</t>
  </si>
  <si>
    <t>Cuentas por Pagar a Corto Plazo</t>
  </si>
  <si>
    <t>Factibilidad de Pago</t>
  </si>
  <si>
    <t>Más 365 Días</t>
  </si>
  <si>
    <t>A 365 Días</t>
  </si>
  <si>
    <t>A 180 Días</t>
  </si>
  <si>
    <t>A 90 Días</t>
  </si>
  <si>
    <t>ESF-12 CUENTAS Y DOCUMENTOS POR PAGAR</t>
  </si>
  <si>
    <t>Bienes en Comodato</t>
  </si>
  <si>
    <t>Bienes en Arrendamiento Financiero</t>
  </si>
  <si>
    <t>Bienes en Concesión</t>
  </si>
  <si>
    <t>Otros Activos no Circulantes</t>
  </si>
  <si>
    <t>ESF-11 OTROS ACTIVOS</t>
  </si>
  <si>
    <t>Adquisición con Fondos de Terceros</t>
  </si>
  <si>
    <t>Bienes Derivados de Embargos, Decomisos, Aseguramientos y Dación en Pago</t>
  </si>
  <si>
    <t>Bienes en Garantía (excluye depósitos de fondos</t>
  </si>
  <si>
    <t>Valores en Garantía</t>
  </si>
  <si>
    <t>Otros Activos Circulantes</t>
  </si>
  <si>
    <t>ESF-11 OTROS ACTIVOS CIRCULANTE Y NO CIRCULANTE</t>
  </si>
  <si>
    <t>Estimación por Deterioro de Inventarios</t>
  </si>
  <si>
    <t>Estimaciones para Cuentas Incobrables por Derechos a Recibir Efectivo o Equivalentes</t>
  </si>
  <si>
    <t>Estimación por Pérdida o Deterioro de Activos Circulantes</t>
  </si>
  <si>
    <t>Criterio</t>
  </si>
  <si>
    <t>ESF-10 ESTIMACIONES Y DETERIOROS</t>
  </si>
  <si>
    <t>Otros Activos Diferidos</t>
  </si>
  <si>
    <t>Beneficios al Retiro de Empleados Pagados por Adelantado</t>
  </si>
  <si>
    <t>Anticipos a Largo Plazo</t>
  </si>
  <si>
    <t>Gastos Pagados por Adelantado a Largo Plazo</t>
  </si>
  <si>
    <t>Derechos Sobre Bienes en Régimen de Arrendamiento Financiero</t>
  </si>
  <si>
    <t>Estudios, Formulación y Evaluación de Proyectos</t>
  </si>
  <si>
    <t>Activos Diferidos</t>
  </si>
  <si>
    <t>Otros Activos Intangibles</t>
  </si>
  <si>
    <t>Licencias</t>
  </si>
  <si>
    <t>Concesiones y Franquicias</t>
  </si>
  <si>
    <t>Patentes, Marcas y Derechos</t>
  </si>
  <si>
    <t>Software</t>
  </si>
  <si>
    <t>Activos Intangibles</t>
  </si>
  <si>
    <t>Caracteristica</t>
  </si>
  <si>
    <t>Criterios</t>
  </si>
  <si>
    <t>Tasas Aplicada</t>
  </si>
  <si>
    <t>Método</t>
  </si>
  <si>
    <t>Amort. Acum</t>
  </si>
  <si>
    <t>Amort. Gasto</t>
  </si>
  <si>
    <t>ESF-09 INTANGIBLES Y DIFERIDOS</t>
  </si>
  <si>
    <t>Activos Biológicos</t>
  </si>
  <si>
    <t>Colecciones, Obras de Arte y Objetos Valiosos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</si>
  <si>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</si>
  <si>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</si>
  <si>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</si>
  <si>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</si>
  <si>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</si>
  <si>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</si>
  <si>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</t>
  </si>
  <si>
    <t>Otros Bienes Inmuebles</t>
  </si>
  <si>
    <t>Construcciones en Proceso en Bienes Propios</t>
  </si>
  <si>
    <t>Construcciones en Proceso en Bienes de Dominio Público</t>
  </si>
  <si>
    <t>Infraestructura</t>
  </si>
  <si>
    <t>Edificios no Habitacionales</t>
  </si>
  <si>
    <t>Viviendas</t>
  </si>
  <si>
    <t>Terrenos</t>
  </si>
  <si>
    <t>Bienes Inmuebles, Infraestructura y Construcciones en Proceso</t>
  </si>
  <si>
    <t>Dep. Acumulada</t>
  </si>
  <si>
    <t>Dep. Gasto</t>
  </si>
  <si>
    <t>ESF-08 BIENES MUEBLES E INMUEBLES</t>
  </si>
  <si>
    <t>Participaciones y Aportaciones de Capital</t>
  </si>
  <si>
    <t>ESF-07 PARTICIPACIONES Y APORTACIONES DE CAPITAL</t>
  </si>
  <si>
    <t>Fideicomisos, Mandatos y Contratos Análogos</t>
  </si>
  <si>
    <t>Tipo</t>
  </si>
  <si>
    <t>ESF-06 FIDEICOMISOS, MANDATOS Y CONTRATOS ANÁLOGOS</t>
  </si>
  <si>
    <t>Almacén de Materiales y Suministros de Consumo</t>
  </si>
  <si>
    <t>Almacenes</t>
  </si>
  <si>
    <t>Impacto a la informacion financiera por cambios en el metodo</t>
  </si>
  <si>
    <t>Conveniencia de Aplicación</t>
  </si>
  <si>
    <t>ESF-05 ALMACENES</t>
  </si>
  <si>
    <t>Bienes en Tránsito</t>
  </si>
  <si>
    <t>Inventario de Materias Primas, Materiales y Suministros para Producción</t>
  </si>
  <si>
    <t>Inventario de Mercancías en Proceso de Elaboración</t>
  </si>
  <si>
    <t>Inventario de Mercancías Terminadas</t>
  </si>
  <si>
    <t>Inventario de Mercancías para Venta</t>
  </si>
  <si>
    <t>Inventarios</t>
  </si>
  <si>
    <t>Impacto de Información Financiera</t>
  </si>
  <si>
    <t>Convencia de la Aplicación</t>
  </si>
  <si>
    <t>Método de Valuación</t>
  </si>
  <si>
    <t>Sistema de Costeo</t>
  </si>
  <si>
    <t>ESF-04 BIENES DISPONIBLES PARA SU TRANSFORMACIÓN ESTIMACIONES Y DETERIOROS (INVENTARIOS)</t>
  </si>
  <si>
    <t>Otros Derechos a Recibir Bienes o Servicios a Corto Plazo</t>
  </si>
  <si>
    <t>Anticipo a Contratistas por Obras Públicas a Corto Plazo</t>
  </si>
  <si>
    <t>Anticipo a Proveedores por Adquisición de Bienes Intangibles a Corto Plazo</t>
  </si>
  <si>
    <t>Anticipo a Proveedores por Adquisición de Bienes Inmuebles y Muebles a Corto Plazo</t>
  </si>
  <si>
    <t>Anticipo a Proveedores por Adquisición de Bienes y Prestación de Servicios a Corto Plazo</t>
  </si>
  <si>
    <t>Otros Derechos a Recibir Efectivo o Equivalentes a Corto Plazo</t>
  </si>
  <si>
    <t>Préstamos Otorgados a Corto Plazo</t>
  </si>
  <si>
    <t>Deudores por Anticipos de la Tesorería a Corto Plazo</t>
  </si>
  <si>
    <t>Deudores Diversos por Cobrar a Corto Plazo</t>
  </si>
  <si>
    <t>+ 365 Días</t>
  </si>
  <si>
    <t>ESF-03 CONTRIBUCIONES POR RECUPERAR CORTO PLAZO</t>
  </si>
  <si>
    <t>Ingresos por Recuperar a Corto Plazo</t>
  </si>
  <si>
    <t>Cuentas por Cobrar a Corto Plazo</t>
  </si>
  <si>
    <t>Factibilidad de Cobro</t>
  </si>
  <si>
    <t>ESF-02 CONTRIBUCIONES POR RECUPERAR</t>
  </si>
  <si>
    <t>Inversiones a Largo Plazo</t>
  </si>
  <si>
    <t>Inversiones Financieras de Corto Plazo</t>
  </si>
  <si>
    <t>Fondos con Afectación Específica</t>
  </si>
  <si>
    <t>Inversiones Temporales (Hasta 3 meses)</t>
  </si>
  <si>
    <t>ESF-01 FONDOS CON AFECTACIÓN ESPECÍFICA E INVERSIONES FINANCIERAS</t>
  </si>
  <si>
    <t>Notas de Desglose Estado de Situación Financiera</t>
  </si>
  <si>
    <t>Cambios por Errores Contables</t>
  </si>
  <si>
    <t>Cambios en Políticas Contables</t>
  </si>
  <si>
    <t>Rectificaciones de Resultados de Ejercicios Anteriores</t>
  </si>
  <si>
    <t>Reservas por Contingencias</t>
  </si>
  <si>
    <t>Reservas Territoriales</t>
  </si>
  <si>
    <t>Reservas de Patrimonio</t>
  </si>
  <si>
    <t>Reservas</t>
  </si>
  <si>
    <t>Otros Revalúos</t>
  </si>
  <si>
    <t>Revalúo de Bienes Intangibles</t>
  </si>
  <si>
    <t>Revalúo de Bienes Muebles</t>
  </si>
  <si>
    <t>Revalúo de Bienes Inmuebles</t>
  </si>
  <si>
    <t>Revalúos</t>
  </si>
  <si>
    <t>Resultados de Ejercicios Anteriores</t>
  </si>
  <si>
    <t>Resultado del Ejercicio (Ahorro/ Desahorro)</t>
  </si>
  <si>
    <t>Procedencia</t>
  </si>
  <si>
    <t>VHP-02 PATRIMONIO GENERADO</t>
  </si>
  <si>
    <t>Actualización de la Hacienda Pública/Patrimonio</t>
  </si>
  <si>
    <t>Donaciones de Capital</t>
  </si>
  <si>
    <t>VHP-01 PATRIMONIO CONTRIBUIDO</t>
  </si>
  <si>
    <t>Notas de Desglose Estado de Variación en la Hacienda Pública</t>
  </si>
  <si>
    <t>= Flujos de Efectivo Netos de las Actividades de Operación</t>
  </si>
  <si>
    <t>Cuentas por cobrar CRI 90</t>
  </si>
  <si>
    <t>Cuentas por cobrar CRI 80</t>
  </si>
  <si>
    <t>Cuentas por cobrar CRI 70</t>
  </si>
  <si>
    <t>Ingresos por recuperar CRI 60</t>
  </si>
  <si>
    <t>Ingresos por recuperar CRI 50</t>
  </si>
  <si>
    <t>Ingresos por recuperar CRI 40</t>
  </si>
  <si>
    <t>Ingresos por recuperar CRI 30</t>
  </si>
  <si>
    <t>Ingresos por recuperar CRI 20</t>
  </si>
  <si>
    <t>Ingresos por recuperar CRI 10</t>
  </si>
  <si>
    <t>Incremento en Cuentas por Cobrar de Operación</t>
  </si>
  <si>
    <t xml:space="preserve">OTROS INGRESO Y BENEFICIOS </t>
  </si>
  <si>
    <t>(-) Movimientos de partidas (o rubros) que no afectan al efectivo (Ingreso)</t>
  </si>
  <si>
    <t>Gastos pagados por anticipado LP</t>
  </si>
  <si>
    <t>(-) Movimientos de partidas (o rubros) que afectan al efectivo (gasto)</t>
  </si>
  <si>
    <t>Aportaciones Federales</t>
  </si>
  <si>
    <t>Convenio Federal</t>
  </si>
  <si>
    <t>Municipal</t>
  </si>
  <si>
    <t xml:space="preserve">Estatal </t>
  </si>
  <si>
    <t>Ingresos (Patrimonio Capital)</t>
  </si>
  <si>
    <t>(-) Movimientos de partidas (o rubros) que afectan al efectivo</t>
  </si>
  <si>
    <t>Provisiones capítulo 8000</t>
  </si>
  <si>
    <t>Provisiones capítulo 4000</t>
  </si>
  <si>
    <t>Provisiones capítulo 3000</t>
  </si>
  <si>
    <t>Provisiones capítulo 2000</t>
  </si>
  <si>
    <t>Provisiones capítulo 1000</t>
  </si>
  <si>
    <t>Incremento en Cuentas por Pagar de Operación</t>
  </si>
  <si>
    <t>Diferencias por Tipo de Cambio Negativas en Efectivo y Equivalentes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</si>
  <si>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</si>
  <si>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</si>
  <si>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</si>
  <si>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</si>
  <si>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</si>
  <si>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gastos pagados por anticipado CP</t>
  </si>
  <si>
    <t>(+) Movimientos de partidas (o rubros) que no afectan al efectivo</t>
  </si>
  <si>
    <t>Resultados del Ejercicio Ahorro/Desahorro</t>
  </si>
  <si>
    <t>Nombre de la Cuenta / Concepto</t>
  </si>
  <si>
    <t>EFE-03 CONCILIACION DEL FLUJO DE EFECTIVO</t>
  </si>
  <si>
    <t>Total de Aplicación de efectivo por Actividades de Inversión</t>
  </si>
  <si>
    <t>Otras Inversiones</t>
  </si>
  <si>
    <t>Pagos</t>
  </si>
  <si>
    <t>Adquisición</t>
  </si>
  <si>
    <t>EFE-02 ADQ. BIENES MUEBLES E INMUEBLES</t>
  </si>
  <si>
    <t>Total de Efectivo y Equivalentes</t>
  </si>
  <si>
    <t>Otros Efectivos y Equivalentes</t>
  </si>
  <si>
    <t>Depósitos de Fondos de Terceros en Garantía y/o Administración</t>
  </si>
  <si>
    <t>Bancos/Dependencias y Otros</t>
  </si>
  <si>
    <t>Bancos/Tesorería</t>
  </si>
  <si>
    <t>Efectivo</t>
  </si>
  <si>
    <t>EFE-01 FLUJOS DE EFECTIVO</t>
  </si>
  <si>
    <t>Notas de Desglose Estado de Flujos de Efectivo</t>
  </si>
  <si>
    <t>4. Total de Ingresos Contables</t>
  </si>
  <si>
    <t>Otros Ingresos Presupuestarios No Contables</t>
  </si>
  <si>
    <t>Ingresos Derivados de Financiamientos</t>
  </si>
  <si>
    <t>Aprovechamientos Patrimoniales</t>
  </si>
  <si>
    <t>3. Menos ingresos presupuestarios no contables</t>
  </si>
  <si>
    <t>Otros Ingresos Contables No Presupuestarios</t>
  </si>
  <si>
    <t>2.6</t>
  </si>
  <si>
    <t>2.5</t>
  </si>
  <si>
    <t>2.4</t>
  </si>
  <si>
    <t>2.3</t>
  </si>
  <si>
    <t>Incremento por Variación de inventarios</t>
  </si>
  <si>
    <t>2.2</t>
  </si>
  <si>
    <t>2.1</t>
  </si>
  <si>
    <t>2. Más Ingresos Contables No Presupuestarios</t>
  </si>
  <si>
    <t>1. Total de Ingresos Presupuestarios</t>
  </si>
  <si>
    <t>(Cifras en pesos)</t>
  </si>
  <si>
    <t>Conciliación entre los Ingresos Presupuestarios y Contables</t>
  </si>
  <si>
    <t>4. Total de Gastos Contables</t>
  </si>
  <si>
    <t>Otros Gastos Contables No Presupuestarios</t>
  </si>
  <si>
    <t>3.7</t>
  </si>
  <si>
    <t>3.6</t>
  </si>
  <si>
    <t>3.5</t>
  </si>
  <si>
    <t>3.4</t>
  </si>
  <si>
    <t>3.3</t>
  </si>
  <si>
    <t>3.2</t>
  </si>
  <si>
    <t>3.1</t>
  </si>
  <si>
    <t>3. Más Gastos Contables No Presupuestarios</t>
  </si>
  <si>
    <t>Otros Egresos Presupuestarios No Contables</t>
  </si>
  <si>
    <t>2.21</t>
  </si>
  <si>
    <t>Adeudos de Ejercicios Fiscales Anteriores (ADEFAS)</t>
  </si>
  <si>
    <t>2.20</t>
  </si>
  <si>
    <t>Amortización de la Deuda Pública</t>
  </si>
  <si>
    <t>2.19</t>
  </si>
  <si>
    <t>Provisiones para Contingencias y Otras Erogaciones Especiales</t>
  </si>
  <si>
    <t>2.18</t>
  </si>
  <si>
    <t>Inversiones en Fideicomisos, Mandatos y Otros Análogos</t>
  </si>
  <si>
    <t>2.17</t>
  </si>
  <si>
    <t>Concesión de Préstamos</t>
  </si>
  <si>
    <t>2.16</t>
  </si>
  <si>
    <t>Compra de Títulos y Valores</t>
  </si>
  <si>
    <t>2.15</t>
  </si>
  <si>
    <t>Acciones y Participaciones de Capital</t>
  </si>
  <si>
    <t>2.14</t>
  </si>
  <si>
    <t>Obra Pública en Bienes Propios</t>
  </si>
  <si>
    <t>2.13</t>
  </si>
  <si>
    <t>Obra Pública en Bienes de Dominio Público</t>
  </si>
  <si>
    <t>2.12</t>
  </si>
  <si>
    <t>2.11</t>
  </si>
  <si>
    <t>Bienes Inmuebles</t>
  </si>
  <si>
    <t>2.10</t>
  </si>
  <si>
    <t>2. Menos Egresos Presupuestarios No Contables</t>
  </si>
  <si>
    <t>1. Total de Egresos Presupuestarios</t>
  </si>
  <si>
    <t>Conciliación entre los Egresos Presupuestarios y los Gastos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</si>
  <si>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</si>
  <si>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</si>
  <si>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</si>
  <si>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</si>
  <si>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Aprobados</t>
  </si>
  <si>
    <t>Presupuesto de Egresos por Ejercer</t>
  </si>
  <si>
    <t>Presupuesto de Egresos Aprobado</t>
  </si>
  <si>
    <t>Concepto</t>
  </si>
  <si>
    <t>Cuentas de Orden Presupuestarias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</si>
  <si>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</si>
  <si>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</si>
  <si>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</si>
  <si>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</si>
  <si>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</si>
  <si>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 de Ingresos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</si>
  <si>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</si>
  <si>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</si>
  <si>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</si>
  <si>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</si>
  <si>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</si>
  <si>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</si>
  <si>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</si>
  <si>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</si>
  <si>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</si>
  <si>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</si>
  <si>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</si>
  <si>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</si>
  <si>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</si>
  <si>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</si>
  <si>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</si>
  <si>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</si>
  <si>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</si>
  <si>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</si>
  <si>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</si>
  <si>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</si>
  <si>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</si>
  <si>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</si>
  <si>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</si>
  <si>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</si>
  <si>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</si>
  <si>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</si>
  <si>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</si>
  <si>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</si>
  <si>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</si>
  <si>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</si>
  <si>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</si>
  <si>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</si>
  <si>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</si>
  <si>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</si>
  <si>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</si>
  <si>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Notas de Memoria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</si>
</sst>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5" fillId="0" borderId="3" xfId="3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5" fillId="0" borderId="4" xfId="3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2" fillId="0" borderId="5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4" applyFont="1" applyFill="1" applyAlignment="1">
      <alignment horizontal="left" vertical="center"/>
    </xf>
    <xf numFmtId="0" fontId="8" fillId="3" borderId="0" xfId="4" applyFont="1" applyFill="1" applyAlignment="1">
      <alignment horizontal="right" vertical="center"/>
    </xf>
    <xf numFmtId="0" fontId="7" fillId="3" borderId="0" xfId="4" applyFont="1" applyFill="1" applyAlignment="1">
      <alignment vertical="center"/>
    </xf>
    <xf numFmtId="0" fontId="8" fillId="3" borderId="0" xfId="4" applyFont="1" applyFill="1" applyAlignment="1">
      <alignment vertical="center"/>
    </xf>
    <xf numFmtId="0" fontId="9" fillId="0" borderId="0" xfId="4" applyFont="1"/>
    <xf numFmtId="0" fontId="2" fillId="0" borderId="0" xfId="5" applyFont="1"/>
    <xf numFmtId="9" fontId="2" fillId="0" borderId="0" xfId="5" applyNumberFormat="1" applyFont="1"/>
    <xf numFmtId="4" fontId="2" fillId="0" borderId="0" xfId="5" applyNumberFormat="1" applyFont="1"/>
    <xf numFmtId="0" fontId="2" fillId="0" borderId="0" xfId="5" applyFont="1" applyFill="1"/>
    <xf numFmtId="0" fontId="2" fillId="0" borderId="0" xfId="5" applyFont="1" applyFill="1" applyAlignment="1">
      <alignment horizontal="center"/>
    </xf>
    <xf numFmtId="0" fontId="10" fillId="4" borderId="0" xfId="5" applyFont="1" applyFill="1"/>
    <xf numFmtId="0" fontId="7" fillId="5" borderId="0" xfId="5" applyFont="1" applyFill="1"/>
    <xf numFmtId="0" fontId="9" fillId="0" borderId="0" xfId="5" applyFont="1"/>
    <xf numFmtId="9" fontId="2" fillId="0" borderId="0" xfId="2" applyFont="1"/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Alignment="1">
      <alignment wrapText="1"/>
    </xf>
    <xf numFmtId="0" fontId="2" fillId="0" borderId="0" xfId="5" applyFont="1" applyFill="1" applyAlignment="1"/>
    <xf numFmtId="0" fontId="7" fillId="5" borderId="0" xfId="4" applyFont="1" applyFill="1"/>
    <xf numFmtId="0" fontId="7" fillId="5" borderId="0" xfId="4" applyFont="1" applyFill="1" applyAlignment="1">
      <alignment horizontal="center" vertical="center"/>
    </xf>
    <xf numFmtId="0" fontId="9" fillId="0" borderId="0" xfId="4" applyFont="1" applyAlignment="1">
      <alignment vertical="center"/>
    </xf>
    <xf numFmtId="0" fontId="3" fillId="3" borderId="0" xfId="4" applyFont="1" applyFill="1" applyAlignment="1">
      <alignment horizontal="left" vertical="center"/>
    </xf>
    <xf numFmtId="0" fontId="9" fillId="0" borderId="0" xfId="4" applyFont="1" applyAlignment="1">
      <alignment horizontal="center" vertical="center"/>
    </xf>
    <xf numFmtId="4" fontId="9" fillId="0" borderId="0" xfId="4" applyNumberFormat="1" applyFont="1"/>
    <xf numFmtId="0" fontId="9" fillId="0" borderId="0" xfId="4" applyFont="1" applyAlignment="1">
      <alignment horizontal="center"/>
    </xf>
    <xf numFmtId="0" fontId="10" fillId="6" borderId="0" xfId="4" applyFont="1" applyFill="1"/>
    <xf numFmtId="0" fontId="10" fillId="4" borderId="0" xfId="4" applyFont="1" applyFill="1"/>
    <xf numFmtId="0" fontId="9" fillId="0" borderId="0" xfId="6" applyFont="1"/>
    <xf numFmtId="4" fontId="9" fillId="0" borderId="0" xfId="6" applyNumberFormat="1" applyFont="1"/>
    <xf numFmtId="0" fontId="9" fillId="0" borderId="0" xfId="6" applyFont="1" applyAlignment="1">
      <alignment horizontal="center"/>
    </xf>
    <xf numFmtId="0" fontId="10" fillId="4" borderId="0" xfId="6" applyFont="1" applyFill="1"/>
    <xf numFmtId="0" fontId="7" fillId="5" borderId="0" xfId="6" applyFont="1" applyFill="1"/>
    <xf numFmtId="0" fontId="7" fillId="5" borderId="0" xfId="6" applyFont="1" applyFill="1" applyAlignment="1">
      <alignment horizontal="center" vertical="center"/>
    </xf>
    <xf numFmtId="0" fontId="3" fillId="3" borderId="0" xfId="6" applyFont="1" applyFill="1" applyAlignment="1">
      <alignment horizontal="left" vertical="center"/>
    </xf>
    <xf numFmtId="0" fontId="8" fillId="3" borderId="0" xfId="6" applyFont="1" applyFill="1" applyAlignment="1">
      <alignment horizontal="right" vertical="center"/>
    </xf>
    <xf numFmtId="4" fontId="8" fillId="0" borderId="0" xfId="6" applyNumberFormat="1" applyFont="1"/>
    <xf numFmtId="0" fontId="8" fillId="0" borderId="0" xfId="6" quotePrefix="1" applyFont="1" applyAlignment="1">
      <alignment horizontal="left" indent="1"/>
    </xf>
    <xf numFmtId="0" fontId="2" fillId="0" borderId="0" xfId="6" applyFont="1" applyFill="1"/>
    <xf numFmtId="4" fontId="11" fillId="0" borderId="0" xfId="7" applyNumberFormat="1" applyFont="1" applyFill="1" applyBorder="1" applyAlignment="1" applyProtection="1">
      <alignment vertical="top"/>
      <protection locked="0"/>
    </xf>
    <xf numFmtId="0" fontId="3" fillId="0" borderId="0" xfId="6" applyFont="1" applyFill="1"/>
    <xf numFmtId="0" fontId="8" fillId="0" borderId="0" xfId="6" applyFont="1" applyAlignment="1">
      <alignment horizontal="center"/>
    </xf>
    <xf numFmtId="4" fontId="9" fillId="0" borderId="0" xfId="1" applyNumberFormat="1" applyFont="1" applyFill="1"/>
    <xf numFmtId="0" fontId="2" fillId="0" borderId="0" xfId="7" applyFont="1" applyFill="1"/>
    <xf numFmtId="0" fontId="9" fillId="0" borderId="0" xfId="7" applyFont="1" applyFill="1" applyAlignment="1">
      <alignment horizontal="center"/>
    </xf>
    <xf numFmtId="4" fontId="8" fillId="0" borderId="0" xfId="7" applyNumberFormat="1" applyFont="1" applyFill="1"/>
    <xf numFmtId="4" fontId="8" fillId="0" borderId="0" xfId="1" applyNumberFormat="1" applyFont="1" applyFill="1"/>
    <xf numFmtId="0" fontId="3" fillId="0" borderId="0" xfId="7" applyFont="1" applyFill="1"/>
    <xf numFmtId="0" fontId="8" fillId="0" borderId="0" xfId="7" applyFont="1" applyFill="1" applyAlignment="1">
      <alignment horizontal="center"/>
    </xf>
    <xf numFmtId="4" fontId="8" fillId="0" borderId="0" xfId="8" applyNumberFormat="1" applyFont="1" applyFill="1"/>
    <xf numFmtId="0" fontId="8" fillId="0" borderId="0" xfId="7" applyFont="1" applyFill="1" applyAlignment="1">
      <alignment horizontal="left" indent="1"/>
    </xf>
    <xf numFmtId="0" fontId="9" fillId="0" borderId="0" xfId="7" applyFont="1" applyFill="1"/>
    <xf numFmtId="0" fontId="8" fillId="0" borderId="0" xfId="7" applyFont="1" applyFill="1"/>
    <xf numFmtId="0" fontId="8" fillId="0" borderId="0" xfId="6" applyFont="1" applyAlignment="1">
      <alignment horizontal="left" indent="1"/>
    </xf>
    <xf numFmtId="0" fontId="3" fillId="0" borderId="0" xfId="6" applyFont="1"/>
    <xf numFmtId="0" fontId="8" fillId="0" borderId="0" xfId="6" applyFont="1"/>
    <xf numFmtId="4" fontId="9" fillId="0" borderId="0" xfId="8" applyNumberFormat="1" applyFont="1" applyFill="1"/>
    <xf numFmtId="0" fontId="8" fillId="0" borderId="0" xfId="7" applyFont="1" applyFill="1" applyAlignment="1"/>
    <xf numFmtId="0" fontId="10" fillId="4" borderId="0" xfId="6" applyFont="1" applyFill="1" applyAlignment="1">
      <alignment horizontal="center"/>
    </xf>
    <xf numFmtId="4" fontId="8" fillId="0" borderId="0" xfId="6" applyNumberFormat="1" applyFont="1" applyFill="1"/>
    <xf numFmtId="0" fontId="8" fillId="0" borderId="0" xfId="6" applyFont="1" applyFill="1"/>
    <xf numFmtId="0" fontId="8" fillId="0" borderId="0" xfId="6" applyFont="1" applyFill="1" applyAlignment="1">
      <alignment horizontal="center"/>
    </xf>
    <xf numFmtId="0" fontId="10" fillId="4" borderId="0" xfId="6" applyFont="1" applyFill="1" applyAlignment="1">
      <alignment horizontal="center" vertical="center"/>
    </xf>
    <xf numFmtId="0" fontId="9" fillId="0" borderId="0" xfId="6" applyFont="1" applyAlignment="1">
      <alignment vertical="center"/>
    </xf>
    <xf numFmtId="0" fontId="11" fillId="0" borderId="0" xfId="9" applyFont="1"/>
    <xf numFmtId="3" fontId="8" fillId="7" borderId="9" xfId="9" applyNumberFormat="1" applyFont="1" applyFill="1" applyBorder="1" applyAlignment="1">
      <alignment horizontal="right" vertical="center" wrapText="1" indent="1"/>
    </xf>
    <xf numFmtId="0" fontId="8" fillId="7" borderId="9" xfId="9" applyFont="1" applyFill="1" applyBorder="1" applyAlignment="1">
      <alignment vertical="center"/>
    </xf>
    <xf numFmtId="4" fontId="9" fillId="0" borderId="10" xfId="9" applyNumberFormat="1" applyFont="1" applyFill="1" applyBorder="1" applyAlignment="1">
      <alignment horizontal="right" vertical="center" indent="1"/>
    </xf>
    <xf numFmtId="0" fontId="9" fillId="0" borderId="11" xfId="9" applyFont="1" applyFill="1" applyBorder="1" applyAlignment="1">
      <alignment horizontal="left" vertical="center"/>
    </xf>
    <xf numFmtId="3" fontId="9" fillId="0" borderId="9" xfId="9" applyNumberFormat="1" applyFont="1" applyFill="1" applyBorder="1" applyAlignment="1">
      <alignment horizontal="right" vertical="center" indent="1"/>
    </xf>
    <xf numFmtId="0" fontId="9" fillId="0" borderId="11" xfId="9" applyFont="1" applyFill="1" applyBorder="1" applyAlignment="1">
      <alignment horizontal="left" vertical="center" indent="1"/>
    </xf>
    <xf numFmtId="0" fontId="2" fillId="0" borderId="12" xfId="9" applyFont="1" applyBorder="1" applyAlignment="1">
      <alignment horizontal="left"/>
    </xf>
    <xf numFmtId="3" fontId="9" fillId="0" borderId="9" xfId="9" applyNumberFormat="1" applyFont="1" applyFill="1" applyBorder="1" applyAlignment="1">
      <alignment horizontal="right" vertical="center" wrapText="1" indent="1"/>
    </xf>
    <xf numFmtId="0" fontId="9" fillId="0" borderId="13" xfId="9" applyFont="1" applyFill="1" applyBorder="1" applyAlignment="1">
      <alignment horizontal="left" vertical="center" wrapText="1" indent="1"/>
    </xf>
    <xf numFmtId="0" fontId="2" fillId="0" borderId="12" xfId="9" applyFont="1" applyFill="1" applyBorder="1" applyAlignment="1">
      <alignment horizontal="left" vertical="center"/>
    </xf>
    <xf numFmtId="3" fontId="8" fillId="0" borderId="9" xfId="9" applyNumberFormat="1" applyFont="1" applyFill="1" applyBorder="1" applyAlignment="1">
      <alignment horizontal="right" vertical="center" wrapText="1" indent="1"/>
    </xf>
    <xf numFmtId="0" fontId="8" fillId="0" borderId="11" xfId="9" applyFont="1" applyFill="1" applyBorder="1" applyAlignment="1">
      <alignment vertical="center"/>
    </xf>
    <xf numFmtId="0" fontId="8" fillId="0" borderId="12" xfId="9" applyFont="1" applyFill="1" applyBorder="1" applyAlignment="1">
      <alignment vertical="center"/>
    </xf>
    <xf numFmtId="4" fontId="9" fillId="0" borderId="11" xfId="9" applyNumberFormat="1" applyFont="1" applyFill="1" applyBorder="1" applyAlignment="1">
      <alignment horizontal="right" vertical="center" wrapText="1" indent="1"/>
    </xf>
    <xf numFmtId="0" fontId="9" fillId="0" borderId="11" xfId="9" applyFont="1" applyFill="1" applyBorder="1" applyAlignment="1">
      <alignment horizontal="left" vertical="center" wrapText="1"/>
    </xf>
    <xf numFmtId="0" fontId="11" fillId="0" borderId="0" xfId="9" applyFont="1" applyFill="1" applyBorder="1"/>
    <xf numFmtId="0" fontId="9" fillId="0" borderId="12" xfId="9" applyFont="1" applyFill="1" applyBorder="1" applyAlignment="1">
      <alignment horizontal="left" vertical="center"/>
    </xf>
    <xf numFmtId="0" fontId="11" fillId="0" borderId="12" xfId="9" applyFont="1" applyBorder="1"/>
    <xf numFmtId="0" fontId="2" fillId="0" borderId="11" xfId="9" applyFont="1" applyFill="1" applyBorder="1" applyAlignment="1">
      <alignment horizontal="left" vertical="center" indent="1"/>
    </xf>
    <xf numFmtId="0" fontId="2" fillId="0" borderId="12" xfId="9" applyFont="1" applyFill="1" applyBorder="1" applyAlignment="1">
      <alignment vertical="center"/>
    </xf>
    <xf numFmtId="0" fontId="8" fillId="0" borderId="11" xfId="9" applyFont="1" applyFill="1" applyBorder="1" applyAlignment="1">
      <alignment horizontal="right" vertical="center"/>
    </xf>
    <xf numFmtId="0" fontId="11" fillId="0" borderId="0" xfId="9" applyFont="1" applyFill="1"/>
    <xf numFmtId="0" fontId="8" fillId="7" borderId="12" xfId="9" applyFont="1" applyFill="1" applyBorder="1" applyAlignment="1">
      <alignment vertical="center"/>
    </xf>
    <xf numFmtId="0" fontId="14" fillId="0" borderId="0" xfId="9" applyFont="1" applyBorder="1"/>
    <xf numFmtId="0" fontId="11" fillId="0" borderId="0" xfId="9" applyFont="1" applyBorder="1" applyAlignment="1">
      <alignment vertical="center"/>
    </xf>
    <xf numFmtId="0" fontId="8" fillId="2" borderId="12" xfId="9" applyFont="1" applyFill="1" applyBorder="1" applyAlignment="1">
      <alignment vertical="center"/>
    </xf>
    <xf numFmtId="4" fontId="9" fillId="0" borderId="11" xfId="9" applyNumberFormat="1" applyFont="1" applyFill="1" applyBorder="1" applyAlignment="1">
      <alignment horizontal="right" vertical="center"/>
    </xf>
    <xf numFmtId="0" fontId="9" fillId="0" borderId="11" xfId="9" applyFont="1" applyFill="1" applyBorder="1" applyAlignment="1">
      <alignment vertical="center"/>
    </xf>
    <xf numFmtId="0" fontId="11" fillId="0" borderId="11" xfId="9" applyFont="1" applyBorder="1"/>
    <xf numFmtId="3" fontId="2" fillId="0" borderId="9" xfId="9" applyNumberFormat="1" applyFont="1" applyFill="1" applyBorder="1" applyAlignment="1">
      <alignment horizontal="right" vertical="center" indent="1"/>
    </xf>
    <xf numFmtId="0" fontId="2" fillId="0" borderId="13" xfId="9" applyFont="1" applyFill="1" applyBorder="1" applyAlignment="1">
      <alignment horizontal="left" vertical="center" indent="1"/>
    </xf>
    <xf numFmtId="49" fontId="2" fillId="0" borderId="12" xfId="9" applyNumberFormat="1" applyFont="1" applyFill="1" applyBorder="1"/>
    <xf numFmtId="3" fontId="2" fillId="0" borderId="9" xfId="9" applyNumberFormat="1" applyFont="1" applyFill="1" applyBorder="1" applyAlignment="1">
      <alignment horizontal="right" vertical="center" wrapText="1" indent="1"/>
    </xf>
    <xf numFmtId="0" fontId="2" fillId="0" borderId="13" xfId="9" applyFont="1" applyFill="1" applyBorder="1" applyAlignment="1">
      <alignment horizontal="left" vertical="center" wrapText="1" indent="1"/>
    </xf>
    <xf numFmtId="3" fontId="3" fillId="0" borderId="9" xfId="9" applyNumberFormat="1" applyFont="1" applyFill="1" applyBorder="1" applyAlignment="1">
      <alignment horizontal="right" vertical="center" wrapText="1" indent="1"/>
    </xf>
    <xf numFmtId="0" fontId="3" fillId="0" borderId="13" xfId="9" applyFont="1" applyFill="1" applyBorder="1" applyAlignment="1">
      <alignment vertical="center"/>
    </xf>
    <xf numFmtId="0" fontId="3" fillId="0" borderId="12" xfId="9" applyFont="1" applyFill="1" applyBorder="1" applyAlignment="1">
      <alignment vertical="center"/>
    </xf>
    <xf numFmtId="4" fontId="2" fillId="0" borderId="11" xfId="9" applyNumberFormat="1" applyFont="1" applyFill="1" applyBorder="1" applyAlignment="1">
      <alignment horizontal="right" vertical="center"/>
    </xf>
    <xf numFmtId="0" fontId="2" fillId="0" borderId="11" xfId="9" applyFont="1" applyFill="1" applyBorder="1" applyAlignment="1">
      <alignment vertical="center"/>
    </xf>
    <xf numFmtId="0" fontId="2" fillId="0" borderId="11" xfId="9" applyFont="1" applyFill="1" applyBorder="1"/>
    <xf numFmtId="49" fontId="2" fillId="0" borderId="12" xfId="9" applyNumberFormat="1" applyFont="1" applyFill="1" applyBorder="1" applyAlignment="1">
      <alignment vertical="center"/>
    </xf>
    <xf numFmtId="0" fontId="8" fillId="0" borderId="13" xfId="9" applyFont="1" applyFill="1" applyBorder="1" applyAlignment="1">
      <alignment vertical="center"/>
    </xf>
    <xf numFmtId="4" fontId="8" fillId="0" borderId="11" xfId="9" applyNumberFormat="1" applyFont="1" applyFill="1" applyBorder="1" applyAlignment="1">
      <alignment horizontal="right" vertical="center"/>
    </xf>
    <xf numFmtId="3" fontId="8" fillId="7" borderId="9" xfId="9" applyNumberFormat="1" applyFont="1" applyFill="1" applyBorder="1" applyAlignment="1">
      <alignment horizontal="right" vertical="center"/>
    </xf>
    <xf numFmtId="0" fontId="8" fillId="7" borderId="16" xfId="9" applyFont="1" applyFill="1" applyBorder="1" applyAlignment="1">
      <alignment vertical="center"/>
    </xf>
    <xf numFmtId="0" fontId="11" fillId="0" borderId="0" xfId="9" applyFont="1" applyBorder="1" applyAlignment="1">
      <alignment horizontal="center" vertical="center"/>
    </xf>
    <xf numFmtId="0" fontId="9" fillId="0" borderId="0" xfId="4" applyFont="1" applyBorder="1"/>
    <xf numFmtId="4" fontId="9" fillId="0" borderId="13" xfId="9" applyNumberFormat="1" applyFont="1" applyBorder="1" applyAlignment="1">
      <alignment horizontal="right" vertical="center" wrapText="1" indent="1"/>
    </xf>
    <xf numFmtId="0" fontId="2" fillId="0" borderId="9" xfId="9" applyFont="1" applyBorder="1" applyAlignment="1">
      <alignment horizontal="left" vertical="center" indent="1"/>
    </xf>
    <xf numFmtId="0" fontId="3" fillId="0" borderId="9" xfId="6" applyFont="1" applyFill="1" applyBorder="1" applyAlignment="1">
      <alignment horizontal="center" vertical="center"/>
    </xf>
    <xf numFmtId="0" fontId="8" fillId="0" borderId="20" xfId="9" applyFont="1" applyFill="1" applyBorder="1" applyAlignment="1">
      <alignment horizontal="center" vertical="center"/>
    </xf>
    <xf numFmtId="0" fontId="14" fillId="7" borderId="14" xfId="9" applyFont="1" applyFill="1" applyBorder="1" applyAlignment="1">
      <alignment vertical="center"/>
    </xf>
    <xf numFmtId="0" fontId="14" fillId="7" borderId="16" xfId="9" applyFont="1" applyFill="1" applyBorder="1" applyAlignment="1">
      <alignment vertical="center"/>
    </xf>
    <xf numFmtId="4" fontId="9" fillId="0" borderId="10" xfId="9" applyNumberFormat="1" applyFont="1" applyBorder="1" applyAlignment="1">
      <alignment horizontal="right" vertical="center" indent="1"/>
    </xf>
    <xf numFmtId="0" fontId="9" fillId="0" borderId="11" xfId="9" applyFont="1" applyBorder="1" applyAlignment="1">
      <alignment horizontal="left" vertical="center"/>
    </xf>
    <xf numFmtId="4" fontId="9" fillId="0" borderId="9" xfId="9" applyNumberFormat="1" applyFont="1" applyBorder="1" applyAlignment="1">
      <alignment horizontal="right" vertical="center" wrapText="1" indent="1"/>
    </xf>
    <xf numFmtId="0" fontId="8" fillId="0" borderId="12" xfId="9" applyFont="1" applyFill="1" applyBorder="1" applyAlignment="1">
      <alignment horizontal="center" vertical="center"/>
    </xf>
    <xf numFmtId="0" fontId="7" fillId="3" borderId="0" xfId="4" applyFont="1" applyFill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3" fillId="3" borderId="0" xfId="4" applyFont="1" applyFill="1" applyAlignment="1">
      <alignment horizontal="center" vertical="center"/>
    </xf>
    <xf numFmtId="0" fontId="3" fillId="3" borderId="0" xfId="4" applyFont="1" applyFill="1" applyAlignment="1">
      <alignment vertical="center"/>
    </xf>
    <xf numFmtId="0" fontId="8" fillId="3" borderId="0" xfId="6" applyFont="1" applyFill="1" applyAlignment="1">
      <alignment horizontal="center" vertical="center"/>
    </xf>
    <xf numFmtId="0" fontId="14" fillId="7" borderId="20" xfId="9" applyFont="1" applyFill="1" applyBorder="1" applyAlignment="1">
      <alignment horizontal="center" vertical="center"/>
    </xf>
    <xf numFmtId="0" fontId="14" fillId="7" borderId="10" xfId="9" applyFont="1" applyFill="1" applyBorder="1" applyAlignment="1">
      <alignment horizontal="center" vertical="center"/>
    </xf>
    <xf numFmtId="0" fontId="14" fillId="7" borderId="19" xfId="9" applyFont="1" applyFill="1" applyBorder="1" applyAlignment="1">
      <alignment horizontal="center" vertical="center"/>
    </xf>
    <xf numFmtId="0" fontId="14" fillId="7" borderId="18" xfId="9" applyFont="1" applyFill="1" applyBorder="1" applyAlignment="1">
      <alignment horizontal="center" vertical="center"/>
    </xf>
    <xf numFmtId="0" fontId="14" fillId="7" borderId="0" xfId="9" applyFont="1" applyFill="1" applyAlignment="1">
      <alignment horizontal="center" vertical="center"/>
    </xf>
    <xf numFmtId="0" fontId="14" fillId="7" borderId="17" xfId="9" applyFont="1" applyFill="1" applyBorder="1" applyAlignment="1">
      <alignment horizontal="center" vertical="center"/>
    </xf>
    <xf numFmtId="0" fontId="14" fillId="7" borderId="0" xfId="9" applyFont="1" applyFill="1" applyBorder="1" applyAlignment="1">
      <alignment horizontal="center" vertical="center"/>
    </xf>
    <xf numFmtId="0" fontId="14" fillId="7" borderId="16" xfId="9" applyFont="1" applyFill="1" applyBorder="1" applyAlignment="1">
      <alignment horizontal="center" vertical="center"/>
    </xf>
    <xf numFmtId="0" fontId="14" fillId="7" borderId="15" xfId="9" applyFont="1" applyFill="1" applyBorder="1" applyAlignment="1">
      <alignment horizontal="center" vertical="center"/>
    </xf>
    <xf numFmtId="0" fontId="14" fillId="7" borderId="14" xfId="9" applyFont="1" applyFill="1" applyBorder="1" applyAlignment="1">
      <alignment horizontal="center" vertical="center"/>
    </xf>
    <xf numFmtId="0" fontId="11" fillId="0" borderId="0" xfId="9" applyFont="1" applyAlignment="1">
      <alignment horizontal="left" wrapText="1"/>
    </xf>
    <xf numFmtId="0" fontId="3" fillId="7" borderId="20" xfId="9" applyFont="1" applyFill="1" applyBorder="1" applyAlignment="1" applyProtection="1">
      <alignment horizontal="center" vertical="center" wrapText="1"/>
      <protection locked="0"/>
    </xf>
    <xf numFmtId="0" fontId="3" fillId="7" borderId="10" xfId="9" applyFont="1" applyFill="1" applyBorder="1" applyAlignment="1" applyProtection="1">
      <alignment horizontal="center" vertical="center" wrapText="1"/>
      <protection locked="0"/>
    </xf>
    <xf numFmtId="0" fontId="3" fillId="7" borderId="19" xfId="9" applyFont="1" applyFill="1" applyBorder="1" applyAlignment="1" applyProtection="1">
      <alignment horizontal="center" vertical="center" wrapText="1"/>
      <protection locked="0"/>
    </xf>
    <xf numFmtId="0" fontId="3" fillId="7" borderId="18" xfId="9" applyFont="1" applyFill="1" applyBorder="1" applyAlignment="1" applyProtection="1">
      <alignment horizontal="center" vertical="center" wrapText="1"/>
      <protection locked="0"/>
    </xf>
    <xf numFmtId="0" fontId="3" fillId="7" borderId="0" xfId="9" applyFont="1" applyFill="1" applyAlignment="1" applyProtection="1">
      <alignment horizontal="center" vertical="center" wrapText="1"/>
      <protection locked="0"/>
    </xf>
    <xf numFmtId="0" fontId="3" fillId="7" borderId="17" xfId="9" applyFont="1" applyFill="1" applyBorder="1" applyAlignment="1" applyProtection="1">
      <alignment horizontal="center" vertical="center" wrapText="1"/>
      <protection locked="0"/>
    </xf>
    <xf numFmtId="0" fontId="3" fillId="7" borderId="0" xfId="9" applyFont="1" applyFill="1" applyBorder="1" applyAlignment="1" applyProtection="1">
      <alignment horizontal="center" vertical="center" wrapText="1"/>
      <protection locked="0"/>
    </xf>
    <xf numFmtId="0" fontId="8" fillId="3" borderId="0" xfId="6" applyFont="1" applyFill="1" applyAlignment="1">
      <alignment vertical="center"/>
    </xf>
    <xf numFmtId="0" fontId="8" fillId="3" borderId="0" xfId="6" applyFont="1" applyFill="1" applyAlignment="1">
      <alignment horizontal="center"/>
    </xf>
    <xf numFmtId="0" fontId="8" fillId="3" borderId="0" xfId="6" applyFont="1" applyFill="1"/>
  </cellXfs>
  <cellStyles count="10">
    <cellStyle name="Hipervínculo" xfId="3" builtinId="8"/>
    <cellStyle name="Millares" xfId="1" builtinId="3"/>
    <cellStyle name="Millares 3" xfId="8"/>
    <cellStyle name="Normal" xfId="0" builtinId="0"/>
    <cellStyle name="Normal 2 3" xfId="6"/>
    <cellStyle name="Normal 2 4" xfId="7"/>
    <cellStyle name="Normal 3" xfId="4"/>
    <cellStyle name="Normal 3 2 2" xfId="9"/>
    <cellStyle name="Normal 3 3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44</xdr:row>
      <xdr:rowOff>133350</xdr:rowOff>
    </xdr:from>
    <xdr:ext cx="7631430" cy="1454972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180070"/>
          <a:ext cx="7631430" cy="145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269576</xdr:colOff>
      <xdr:row>151</xdr:row>
      <xdr:rowOff>80873</xdr:rowOff>
    </xdr:from>
    <xdr:ext cx="7626649" cy="1449220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76" y="27695753"/>
          <a:ext cx="7626649" cy="144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581025</xdr:colOff>
      <xdr:row>217</xdr:row>
      <xdr:rowOff>133351</xdr:rowOff>
    </xdr:from>
    <xdr:ext cx="7625715" cy="1454972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9818311"/>
          <a:ext cx="7625715" cy="145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29</xdr:row>
      <xdr:rowOff>0</xdr:rowOff>
    </xdr:from>
    <xdr:ext cx="7604760" cy="1460687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303520"/>
          <a:ext cx="7604760" cy="1460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119</xdr:row>
      <xdr:rowOff>9525</xdr:rowOff>
    </xdr:from>
    <xdr:ext cx="7623810" cy="1460687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772245"/>
          <a:ext cx="7623810" cy="1460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338371</xdr:rowOff>
    </xdr:from>
    <xdr:ext cx="5730758" cy="1101809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6451"/>
          <a:ext cx="5730758" cy="1101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40</xdr:row>
      <xdr:rowOff>91440</xdr:rowOff>
    </xdr:from>
    <xdr:ext cx="5759333" cy="951314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7406640"/>
          <a:ext cx="5759333" cy="951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61</xdr:row>
      <xdr:rowOff>142874</xdr:rowOff>
    </xdr:from>
    <xdr:ext cx="7086084" cy="1363980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98554"/>
          <a:ext cx="7086084" cy="1363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CC6600"/>
    <pageSetUpPr fitToPage="1"/>
  </sheetPr>
  <dimension ref="A1:E44"/>
  <sheetViews>
    <sheetView zoomScaleNormal="100" zoomScaleSheetLayoutView="100" workbookViewId="0">
      <pane ySplit="5" topLeftCell="A27" activePane="bottomLeft" state="frozen"/>
      <selection activeCell="B66" sqref="B66:C66"/>
      <selection pane="bottomLeft" activeCell="F75" sqref="F75:F76"/>
    </sheetView>
  </sheetViews>
  <sheetFormatPr baseColWidth="10" defaultColWidth="12.88671875" defaultRowHeight="10.199999999999999" x14ac:dyDescent="0.2"/>
  <cols>
    <col min="1" max="1" width="14.5546875" style="1" customWidth="1"/>
    <col min="2" max="2" width="73.88671875" style="1" bestFit="1" customWidth="1"/>
    <col min="3" max="3" width="8" style="1" customWidth="1"/>
    <col min="4" max="16384" width="12.88671875" style="1"/>
  </cols>
  <sheetData>
    <row r="1" spans="1:5" ht="18.899999999999999" customHeight="1" x14ac:dyDescent="0.2">
      <c r="A1" s="134" t="s">
        <v>66</v>
      </c>
      <c r="B1" s="134"/>
      <c r="C1" s="16"/>
      <c r="D1" s="15" t="s">
        <v>65</v>
      </c>
      <c r="E1" s="14">
        <v>2024</v>
      </c>
    </row>
    <row r="2" spans="1:5" ht="18.899999999999999" customHeight="1" x14ac:dyDescent="0.2">
      <c r="A2" s="135" t="s">
        <v>64</v>
      </c>
      <c r="B2" s="135"/>
      <c r="C2" s="17"/>
      <c r="D2" s="15" t="s">
        <v>63</v>
      </c>
      <c r="E2" s="16" t="s">
        <v>62</v>
      </c>
    </row>
    <row r="3" spans="1:5" ht="18.899999999999999" customHeight="1" x14ac:dyDescent="0.2">
      <c r="A3" s="136" t="s">
        <v>61</v>
      </c>
      <c r="B3" s="136"/>
      <c r="C3" s="16"/>
      <c r="D3" s="15" t="s">
        <v>60</v>
      </c>
      <c r="E3" s="14">
        <v>1</v>
      </c>
    </row>
    <row r="4" spans="1:5" ht="18.899999999999999" customHeight="1" x14ac:dyDescent="0.2">
      <c r="A4" s="136" t="s">
        <v>59</v>
      </c>
      <c r="B4" s="136"/>
      <c r="C4" s="136"/>
      <c r="D4" s="136"/>
      <c r="E4" s="136"/>
    </row>
    <row r="5" spans="1:5" ht="15" customHeight="1" x14ac:dyDescent="0.2">
      <c r="A5" s="13" t="s">
        <v>58</v>
      </c>
      <c r="B5" s="12" t="s">
        <v>57</v>
      </c>
    </row>
    <row r="6" spans="1:5" x14ac:dyDescent="0.2">
      <c r="A6" s="11"/>
      <c r="B6" s="10"/>
    </row>
    <row r="7" spans="1:5" x14ac:dyDescent="0.2">
      <c r="A7" s="5"/>
      <c r="B7" s="6" t="s">
        <v>56</v>
      </c>
    </row>
    <row r="8" spans="1:5" x14ac:dyDescent="0.2">
      <c r="A8" s="5"/>
      <c r="B8" s="6"/>
    </row>
    <row r="9" spans="1:5" x14ac:dyDescent="0.2">
      <c r="A9" s="5"/>
      <c r="B9" s="9" t="s">
        <v>55</v>
      </c>
    </row>
    <row r="10" spans="1:5" x14ac:dyDescent="0.2">
      <c r="A10" s="8" t="s">
        <v>54</v>
      </c>
      <c r="B10" s="4" t="s">
        <v>53</v>
      </c>
    </row>
    <row r="11" spans="1:5" x14ac:dyDescent="0.2">
      <c r="A11" s="8" t="s">
        <v>52</v>
      </c>
      <c r="B11" s="4" t="s">
        <v>51</v>
      </c>
    </row>
    <row r="12" spans="1:5" x14ac:dyDescent="0.2">
      <c r="A12" s="8" t="s">
        <v>50</v>
      </c>
      <c r="B12" s="4" t="s">
        <v>49</v>
      </c>
    </row>
    <row r="13" spans="1:5" x14ac:dyDescent="0.2">
      <c r="A13" s="8" t="s">
        <v>48</v>
      </c>
      <c r="B13" s="4" t="s">
        <v>47</v>
      </c>
    </row>
    <row r="14" spans="1:5" x14ac:dyDescent="0.2">
      <c r="A14" s="8" t="s">
        <v>46</v>
      </c>
      <c r="B14" s="4" t="s">
        <v>45</v>
      </c>
    </row>
    <row r="15" spans="1:5" x14ac:dyDescent="0.2">
      <c r="A15" s="8" t="s">
        <v>44</v>
      </c>
      <c r="B15" s="4" t="s">
        <v>43</v>
      </c>
    </row>
    <row r="16" spans="1:5" x14ac:dyDescent="0.2">
      <c r="A16" s="8" t="s">
        <v>42</v>
      </c>
      <c r="B16" s="4" t="s">
        <v>41</v>
      </c>
    </row>
    <row r="17" spans="1:2" x14ac:dyDescent="0.2">
      <c r="A17" s="8" t="s">
        <v>40</v>
      </c>
      <c r="B17" s="4" t="s">
        <v>39</v>
      </c>
    </row>
    <row r="18" spans="1:2" x14ac:dyDescent="0.2">
      <c r="A18" s="8" t="s">
        <v>38</v>
      </c>
      <c r="B18" s="4" t="s">
        <v>37</v>
      </c>
    </row>
    <row r="19" spans="1:2" x14ac:dyDescent="0.2">
      <c r="A19" s="8" t="s">
        <v>36</v>
      </c>
      <c r="B19" s="4" t="s">
        <v>35</v>
      </c>
    </row>
    <row r="20" spans="1:2" x14ac:dyDescent="0.2">
      <c r="A20" s="8" t="s">
        <v>34</v>
      </c>
      <c r="B20" s="4" t="s">
        <v>33</v>
      </c>
    </row>
    <row r="21" spans="1:2" x14ac:dyDescent="0.2">
      <c r="A21" s="8" t="s">
        <v>32</v>
      </c>
      <c r="B21" s="4" t="s">
        <v>31</v>
      </c>
    </row>
    <row r="22" spans="1:2" x14ac:dyDescent="0.2">
      <c r="A22" s="8" t="s">
        <v>30</v>
      </c>
      <c r="B22" s="4" t="s">
        <v>29</v>
      </c>
    </row>
    <row r="23" spans="1:2" x14ac:dyDescent="0.2">
      <c r="A23" s="8" t="s">
        <v>28</v>
      </c>
      <c r="B23" s="4" t="s">
        <v>27</v>
      </c>
    </row>
    <row r="24" spans="1:2" x14ac:dyDescent="0.2">
      <c r="A24" s="8" t="s">
        <v>26</v>
      </c>
      <c r="B24" s="4" t="s">
        <v>25</v>
      </c>
    </row>
    <row r="25" spans="1:2" x14ac:dyDescent="0.2">
      <c r="A25" s="8" t="s">
        <v>24</v>
      </c>
      <c r="B25" s="4" t="s">
        <v>23</v>
      </c>
    </row>
    <row r="26" spans="1:2" x14ac:dyDescent="0.2">
      <c r="A26" s="8" t="s">
        <v>22</v>
      </c>
      <c r="B26" s="4" t="s">
        <v>21</v>
      </c>
    </row>
    <row r="27" spans="1:2" x14ac:dyDescent="0.2">
      <c r="A27" s="8" t="s">
        <v>20</v>
      </c>
      <c r="B27" s="4" t="s">
        <v>19</v>
      </c>
    </row>
    <row r="28" spans="1:2" x14ac:dyDescent="0.2">
      <c r="A28" s="8" t="s">
        <v>18</v>
      </c>
      <c r="B28" s="4" t="s">
        <v>17</v>
      </c>
    </row>
    <row r="29" spans="1:2" x14ac:dyDescent="0.2">
      <c r="A29" s="8" t="s">
        <v>16</v>
      </c>
      <c r="B29" s="4" t="s">
        <v>15</v>
      </c>
    </row>
    <row r="30" spans="1:2" x14ac:dyDescent="0.2">
      <c r="A30" s="8" t="s">
        <v>14</v>
      </c>
      <c r="B30" s="4" t="s">
        <v>13</v>
      </c>
    </row>
    <row r="31" spans="1:2" x14ac:dyDescent="0.2">
      <c r="A31" s="8" t="s">
        <v>12</v>
      </c>
      <c r="B31" s="4" t="s">
        <v>11</v>
      </c>
    </row>
    <row r="32" spans="1:2" x14ac:dyDescent="0.2">
      <c r="A32" s="8" t="s">
        <v>10</v>
      </c>
      <c r="B32" s="4" t="s">
        <v>9</v>
      </c>
    </row>
    <row r="33" spans="1:2" x14ac:dyDescent="0.2">
      <c r="A33" s="5"/>
      <c r="B33" s="7"/>
    </row>
    <row r="34" spans="1:2" x14ac:dyDescent="0.2">
      <c r="A34" s="5"/>
      <c r="B34" s="9"/>
    </row>
    <row r="35" spans="1:2" x14ac:dyDescent="0.2">
      <c r="A35" s="8" t="s">
        <v>8</v>
      </c>
      <c r="B35" s="4" t="s">
        <v>7</v>
      </c>
    </row>
    <row r="36" spans="1:2" x14ac:dyDescent="0.2">
      <c r="A36" s="8" t="s">
        <v>6</v>
      </c>
      <c r="B36" s="4" t="s">
        <v>5</v>
      </c>
    </row>
    <row r="37" spans="1:2" x14ac:dyDescent="0.2">
      <c r="A37" s="5"/>
      <c r="B37" s="7"/>
    </row>
    <row r="38" spans="1:2" x14ac:dyDescent="0.2">
      <c r="A38" s="5"/>
      <c r="B38" s="6" t="s">
        <v>4</v>
      </c>
    </row>
    <row r="39" spans="1:2" x14ac:dyDescent="0.2">
      <c r="A39" s="5" t="s">
        <v>3</v>
      </c>
      <c r="B39" s="4" t="s">
        <v>2</v>
      </c>
    </row>
    <row r="40" spans="1:2" x14ac:dyDescent="0.2">
      <c r="A40" s="5"/>
      <c r="B40" s="4" t="s">
        <v>1</v>
      </c>
    </row>
    <row r="41" spans="1:2" ht="10.8" thickBot="1" x14ac:dyDescent="0.25">
      <c r="A41" s="3"/>
      <c r="B41" s="2"/>
    </row>
    <row r="44" spans="1:2" x14ac:dyDescent="0.2">
      <c r="B44" s="1" t="s">
        <v>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10" location="ACT!A8" display="ACT-01"/>
    <hyperlink ref="A11" location="ACT!A56" display="ACT-02"/>
    <hyperlink ref="A12" location="ACT!A71" display="ACT-03"/>
    <hyperlink ref="A13" location="ACT!A96" display="ACT-04"/>
    <hyperlink ref="A14" location="ESF!A6" display="ESF-01"/>
    <hyperlink ref="A15" location="ESF!A13" display="ESF-02"/>
    <hyperlink ref="A16" location="ESF!A18" display="ESF-03"/>
    <hyperlink ref="A17" location="ESF!A30" display="ESF-04"/>
    <hyperlink ref="A18" location="ESF!A39" display="ESF-05"/>
    <hyperlink ref="A19" location="ESF!A44" display="ESF-06"/>
    <hyperlink ref="A20" location="ESF!A48" display="ESF-07"/>
    <hyperlink ref="A21" location="ESF!A52" display="ESF-08"/>
    <hyperlink ref="A22" location="ESF!A72" display="ESF-09"/>
    <hyperlink ref="A23" location="ESF!A88" display="ESF-10"/>
    <hyperlink ref="A24" location="ESF!A94" display="ESF-11"/>
    <hyperlink ref="A25" location="ESF!A108" display="ESF-12"/>
    <hyperlink ref="A26" location="ESF!A125" display="ESF-13"/>
    <hyperlink ref="A27" location="ESF!A142" display="ESF-14"/>
    <hyperlink ref="B10" location="ACT!A8" display="INGRESOS DE GESTION"/>
    <hyperlink ref="B11" location="ACT!A56" display="PARTICIPACIONES, APORTACIONES, CONVENIOS, INCENTIVOS…"/>
    <hyperlink ref="B12" location="ACT!A71" display="OTROS INGRESOS Y BENEFICIOS"/>
    <hyperlink ref="B13" location="ACT!A96" display="GASTOS Y OTRAS PERDIDAS"/>
    <hyperlink ref="B14" location="ESF!A6" display="FONDOS CON AFECTACIÓN ESPECÍFICA E INVERSIONES FINANCIERAS"/>
    <hyperlink ref="B15" location="ESF!A13" display="CONTRIBUCIONES POR RECUPERAR"/>
    <hyperlink ref="B16" location="ESF!A18" display="CONTRIBUCIONES POR RECUPERAR CORTO PLAZO"/>
    <hyperlink ref="B17" location="ESF!A30" display="BIENES DISPONIBLES PARA SU TRANSFORMACIÓN ESTIMACIONES Y DETERIOROS (INVENTARIOS)"/>
    <hyperlink ref="B18" location="ESF!A39" display="ALMACENES"/>
    <hyperlink ref="B19" location="ESF!A44" display="FIDEICOMISOS, MANDATOS Y CONTRATOS ANÁLOGOS"/>
    <hyperlink ref="B20" location="ESF!A48" display="PARTICIPACIONES Y APORTACIONES DE CAPITAL"/>
    <hyperlink ref="B21" location="ESF!A52" display="BIENES MUEBLES E INMUEBLES"/>
    <hyperlink ref="B22" location="ESF!A72" display="INTANGIBLES Y DIFERIDOS"/>
    <hyperlink ref="B23" location="ESF!A88" display="ESTIMACIONES Y DETERIOROS"/>
    <hyperlink ref="B24" location="ESF!A94" display="OTROS ACTIVOS"/>
    <hyperlink ref="B25" location="ESF!A108" display="CUENTAS Y DOCUMENTOS POR PAGAR"/>
    <hyperlink ref="B26" location="ESF!A125" display="FONDOS Y BIENES DE TERCEROS"/>
    <hyperlink ref="B27" location="ESF!A142" display="OTROS PASIVOS CIRCULANTES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51"/>
  <sheetViews>
    <sheetView tabSelected="1" topLeftCell="A34" zoomScale="106" zoomScaleNormal="106" workbookViewId="0">
      <selection activeCell="G64" sqref="G64"/>
    </sheetView>
  </sheetViews>
  <sheetFormatPr baseColWidth="10" defaultColWidth="9.109375" defaultRowHeight="10.199999999999999" x14ac:dyDescent="0.2"/>
  <cols>
    <col min="1" max="1" width="10" style="18" customWidth="1"/>
    <col min="2" max="2" width="64.5546875" style="18" bestFit="1" customWidth="1"/>
    <col min="3" max="3" width="16.44140625" style="18" bestFit="1" customWidth="1"/>
    <col min="4" max="4" width="19.109375" style="18" customWidth="1"/>
    <col min="5" max="5" width="28" style="18" customWidth="1"/>
    <col min="6" max="6" width="22.5546875" style="18" customWidth="1"/>
    <col min="7" max="8" width="16.5546875" style="18" customWidth="1"/>
    <col min="9" max="9" width="27.109375" style="18" customWidth="1"/>
    <col min="10" max="16384" width="9.109375" style="18"/>
  </cols>
  <sheetData>
    <row r="1" spans="1:8" s="33" customFormat="1" ht="18.899999999999999" customHeight="1" x14ac:dyDescent="0.3">
      <c r="A1" s="137" t="s">
        <v>66</v>
      </c>
      <c r="B1" s="138"/>
      <c r="C1" s="138"/>
      <c r="D1" s="138"/>
      <c r="E1" s="138"/>
      <c r="F1" s="138"/>
      <c r="G1" s="15" t="s">
        <v>268</v>
      </c>
      <c r="H1" s="34">
        <v>2024</v>
      </c>
    </row>
    <row r="2" spans="1:8" s="33" customFormat="1" ht="18.899999999999999" customHeight="1" x14ac:dyDescent="0.3">
      <c r="A2" s="137" t="s">
        <v>408</v>
      </c>
      <c r="B2" s="138"/>
      <c r="C2" s="138"/>
      <c r="D2" s="138"/>
      <c r="E2" s="138"/>
      <c r="F2" s="138"/>
      <c r="G2" s="15" t="s">
        <v>266</v>
      </c>
      <c r="H2" s="34" t="s">
        <v>62</v>
      </c>
    </row>
    <row r="3" spans="1:8" s="33" customFormat="1" ht="18.899999999999999" customHeight="1" x14ac:dyDescent="0.3">
      <c r="A3" s="137" t="s">
        <v>61</v>
      </c>
      <c r="B3" s="138"/>
      <c r="C3" s="138"/>
      <c r="D3" s="138"/>
      <c r="E3" s="138"/>
      <c r="F3" s="138"/>
      <c r="G3" s="15" t="s">
        <v>265</v>
      </c>
      <c r="H3" s="34">
        <v>1</v>
      </c>
    </row>
    <row r="4" spans="1:8" x14ac:dyDescent="0.2">
      <c r="A4" s="32" t="s">
        <v>264</v>
      </c>
      <c r="B4" s="31"/>
      <c r="C4" s="31"/>
      <c r="D4" s="31"/>
      <c r="E4" s="31"/>
      <c r="F4" s="31"/>
      <c r="G4" s="31"/>
      <c r="H4" s="31"/>
    </row>
    <row r="6" spans="1:8" x14ac:dyDescent="0.2">
      <c r="A6" s="31" t="s">
        <v>407</v>
      </c>
      <c r="B6" s="31"/>
      <c r="C6" s="31"/>
      <c r="D6" s="31"/>
      <c r="E6" s="31"/>
      <c r="F6" s="31"/>
      <c r="G6" s="31"/>
      <c r="H6" s="31"/>
    </row>
    <row r="7" spans="1:8" x14ac:dyDescent="0.2">
      <c r="A7" s="39" t="s">
        <v>188</v>
      </c>
      <c r="B7" s="39" t="s">
        <v>187</v>
      </c>
      <c r="C7" s="39" t="s">
        <v>186</v>
      </c>
      <c r="D7" s="39" t="s">
        <v>370</v>
      </c>
      <c r="E7" s="39"/>
      <c r="F7" s="39"/>
      <c r="G7" s="39"/>
      <c r="H7" s="39"/>
    </row>
    <row r="8" spans="1:8" x14ac:dyDescent="0.2">
      <c r="A8" s="37">
        <v>1114</v>
      </c>
      <c r="B8" s="18" t="s">
        <v>406</v>
      </c>
      <c r="C8" s="36">
        <v>0</v>
      </c>
    </row>
    <row r="9" spans="1:8" x14ac:dyDescent="0.2">
      <c r="A9" s="37">
        <v>1115</v>
      </c>
      <c r="B9" s="18" t="s">
        <v>405</v>
      </c>
      <c r="C9" s="36">
        <v>0</v>
      </c>
    </row>
    <row r="10" spans="1:8" x14ac:dyDescent="0.2">
      <c r="A10" s="37">
        <v>1121</v>
      </c>
      <c r="B10" s="18" t="s">
        <v>404</v>
      </c>
      <c r="C10" s="36">
        <v>84894963.519999996</v>
      </c>
    </row>
    <row r="11" spans="1:8" x14ac:dyDescent="0.2">
      <c r="A11" s="37">
        <v>1211</v>
      </c>
      <c r="B11" s="18" t="s">
        <v>403</v>
      </c>
      <c r="C11" s="36">
        <v>0</v>
      </c>
    </row>
    <row r="13" spans="1:8" x14ac:dyDescent="0.2">
      <c r="A13" s="31" t="s">
        <v>402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39" t="s">
        <v>188</v>
      </c>
      <c r="B14" s="39" t="s">
        <v>187</v>
      </c>
      <c r="C14" s="39" t="s">
        <v>186</v>
      </c>
      <c r="D14" s="39">
        <v>2023</v>
      </c>
      <c r="E14" s="39">
        <v>2022</v>
      </c>
      <c r="F14" s="39">
        <v>2021</v>
      </c>
      <c r="G14" s="39">
        <v>2020</v>
      </c>
      <c r="H14" s="39" t="s">
        <v>401</v>
      </c>
    </row>
    <row r="15" spans="1:8" x14ac:dyDescent="0.2">
      <c r="A15" s="37">
        <v>1122</v>
      </c>
      <c r="B15" s="18" t="s">
        <v>400</v>
      </c>
      <c r="C15" s="36">
        <v>0</v>
      </c>
      <c r="D15" s="36">
        <v>0</v>
      </c>
      <c r="E15" s="36">
        <v>0</v>
      </c>
      <c r="F15" s="36">
        <v>585</v>
      </c>
      <c r="G15" s="36">
        <v>0</v>
      </c>
    </row>
    <row r="16" spans="1:8" x14ac:dyDescent="0.2">
      <c r="A16" s="37">
        <v>1124</v>
      </c>
      <c r="B16" s="18" t="s">
        <v>399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8" spans="1:8" x14ac:dyDescent="0.2">
      <c r="A18" s="31" t="s">
        <v>398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39" t="s">
        <v>188</v>
      </c>
      <c r="B19" s="39" t="s">
        <v>187</v>
      </c>
      <c r="C19" s="39" t="s">
        <v>186</v>
      </c>
      <c r="D19" s="39" t="s">
        <v>309</v>
      </c>
      <c r="E19" s="39" t="s">
        <v>308</v>
      </c>
      <c r="F19" s="39" t="s">
        <v>307</v>
      </c>
      <c r="G19" s="39" t="s">
        <v>397</v>
      </c>
      <c r="H19" s="39" t="s">
        <v>184</v>
      </c>
    </row>
    <row r="20" spans="1:8" x14ac:dyDescent="0.2">
      <c r="A20" s="37">
        <v>1123</v>
      </c>
      <c r="B20" s="18" t="s">
        <v>396</v>
      </c>
      <c r="C20" s="36">
        <v>392922.21</v>
      </c>
      <c r="D20" s="36">
        <v>392922.21</v>
      </c>
      <c r="E20" s="36">
        <v>0</v>
      </c>
      <c r="F20" s="36">
        <v>0</v>
      </c>
      <c r="G20" s="36">
        <v>0</v>
      </c>
    </row>
    <row r="21" spans="1:8" x14ac:dyDescent="0.2">
      <c r="A21" s="37">
        <v>1125</v>
      </c>
      <c r="B21" s="18" t="s">
        <v>395</v>
      </c>
      <c r="C21" s="36">
        <v>135915.56</v>
      </c>
      <c r="D21" s="36">
        <v>135915.56</v>
      </c>
      <c r="E21" s="36">
        <v>0</v>
      </c>
      <c r="F21" s="36">
        <v>0</v>
      </c>
      <c r="G21" s="36">
        <v>0</v>
      </c>
    </row>
    <row r="22" spans="1:8" x14ac:dyDescent="0.2">
      <c r="A22" s="37">
        <v>1126</v>
      </c>
      <c r="B22" s="18" t="s">
        <v>394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8" x14ac:dyDescent="0.2">
      <c r="A23" s="37">
        <v>1129</v>
      </c>
      <c r="B23" s="18" t="s">
        <v>393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8" x14ac:dyDescent="0.2">
      <c r="A24" s="37">
        <v>1131</v>
      </c>
      <c r="B24" s="18" t="s">
        <v>392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8" x14ac:dyDescent="0.2">
      <c r="A25" s="37">
        <v>1132</v>
      </c>
      <c r="B25" s="18" t="s">
        <v>391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8" x14ac:dyDescent="0.2">
      <c r="A26" s="37">
        <v>1133</v>
      </c>
      <c r="B26" s="18" t="s">
        <v>390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8" x14ac:dyDescent="0.2">
      <c r="A27" s="37">
        <v>1134</v>
      </c>
      <c r="B27" s="18" t="s">
        <v>389</v>
      </c>
      <c r="C27" s="36">
        <v>22816556.609999999</v>
      </c>
      <c r="D27" s="36">
        <v>22816556.609999999</v>
      </c>
      <c r="E27" s="36">
        <v>0</v>
      </c>
      <c r="F27" s="36">
        <v>0</v>
      </c>
      <c r="G27" s="36">
        <v>0</v>
      </c>
    </row>
    <row r="28" spans="1:8" x14ac:dyDescent="0.2">
      <c r="A28" s="37">
        <v>1139</v>
      </c>
      <c r="B28" s="18" t="s">
        <v>388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30" spans="1:8" x14ac:dyDescent="0.2">
      <c r="A30" s="31" t="s">
        <v>387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39" t="s">
        <v>188</v>
      </c>
      <c r="B31" s="39" t="s">
        <v>187</v>
      </c>
      <c r="C31" s="39" t="s">
        <v>186</v>
      </c>
      <c r="D31" s="39" t="s">
        <v>386</v>
      </c>
      <c r="E31" s="39" t="s">
        <v>385</v>
      </c>
      <c r="F31" s="39" t="s">
        <v>384</v>
      </c>
      <c r="G31" s="39" t="s">
        <v>383</v>
      </c>
      <c r="H31" s="39"/>
    </row>
    <row r="32" spans="1:8" x14ac:dyDescent="0.2">
      <c r="A32" s="37">
        <v>1140</v>
      </c>
      <c r="B32" s="18" t="s">
        <v>382</v>
      </c>
      <c r="C32" s="36">
        <f>SUM(C33:C37)</f>
        <v>0</v>
      </c>
    </row>
    <row r="33" spans="1:8" x14ac:dyDescent="0.2">
      <c r="A33" s="37">
        <v>1141</v>
      </c>
      <c r="B33" s="18" t="s">
        <v>381</v>
      </c>
      <c r="C33" s="36">
        <v>0</v>
      </c>
    </row>
    <row r="34" spans="1:8" x14ac:dyDescent="0.2">
      <c r="A34" s="37">
        <v>1142</v>
      </c>
      <c r="B34" s="18" t="s">
        <v>380</v>
      </c>
      <c r="C34" s="36">
        <v>0</v>
      </c>
    </row>
    <row r="35" spans="1:8" x14ac:dyDescent="0.2">
      <c r="A35" s="37">
        <v>1143</v>
      </c>
      <c r="B35" s="18" t="s">
        <v>379</v>
      </c>
      <c r="C35" s="36">
        <v>0</v>
      </c>
    </row>
    <row r="36" spans="1:8" x14ac:dyDescent="0.2">
      <c r="A36" s="37">
        <v>1144</v>
      </c>
      <c r="B36" s="18" t="s">
        <v>378</v>
      </c>
      <c r="C36" s="36">
        <v>0</v>
      </c>
    </row>
    <row r="37" spans="1:8" x14ac:dyDescent="0.2">
      <c r="A37" s="37">
        <v>1145</v>
      </c>
      <c r="B37" s="18" t="s">
        <v>377</v>
      </c>
      <c r="C37" s="36">
        <v>0</v>
      </c>
    </row>
    <row r="39" spans="1:8" x14ac:dyDescent="0.2">
      <c r="A39" s="31" t="s">
        <v>376</v>
      </c>
      <c r="B39" s="31"/>
      <c r="C39" s="31"/>
      <c r="D39" s="31"/>
      <c r="E39" s="31"/>
      <c r="F39" s="31"/>
      <c r="G39" s="31"/>
      <c r="H39" s="31"/>
    </row>
    <row r="40" spans="1:8" x14ac:dyDescent="0.2">
      <c r="A40" s="39" t="s">
        <v>188</v>
      </c>
      <c r="B40" s="39" t="s">
        <v>187</v>
      </c>
      <c r="C40" s="39" t="s">
        <v>186</v>
      </c>
      <c r="D40" s="39" t="s">
        <v>343</v>
      </c>
      <c r="E40" s="39" t="s">
        <v>375</v>
      </c>
      <c r="F40" s="39" t="s">
        <v>374</v>
      </c>
      <c r="G40" s="39"/>
      <c r="H40" s="39"/>
    </row>
    <row r="41" spans="1:8" x14ac:dyDescent="0.2">
      <c r="A41" s="37">
        <v>1150</v>
      </c>
      <c r="B41" s="18" t="s">
        <v>373</v>
      </c>
      <c r="C41" s="36">
        <f>C42</f>
        <v>0</v>
      </c>
    </row>
    <row r="42" spans="1:8" x14ac:dyDescent="0.2">
      <c r="A42" s="37">
        <v>1151</v>
      </c>
      <c r="B42" s="18" t="s">
        <v>372</v>
      </c>
      <c r="C42" s="36">
        <v>0</v>
      </c>
    </row>
    <row r="44" spans="1:8" x14ac:dyDescent="0.2">
      <c r="A44" s="31" t="s">
        <v>371</v>
      </c>
      <c r="B44" s="31"/>
      <c r="C44" s="31"/>
      <c r="D44" s="31"/>
      <c r="E44" s="31"/>
      <c r="F44" s="31"/>
      <c r="G44" s="31"/>
      <c r="H44" s="31"/>
    </row>
    <row r="45" spans="1:8" x14ac:dyDescent="0.2">
      <c r="A45" s="39" t="s">
        <v>188</v>
      </c>
      <c r="B45" s="39" t="s">
        <v>187</v>
      </c>
      <c r="C45" s="39" t="s">
        <v>186</v>
      </c>
      <c r="D45" s="39" t="s">
        <v>370</v>
      </c>
      <c r="E45" s="39" t="s">
        <v>184</v>
      </c>
      <c r="F45" s="39"/>
      <c r="G45" s="39"/>
      <c r="H45" s="39"/>
    </row>
    <row r="46" spans="1:8" x14ac:dyDescent="0.2">
      <c r="A46" s="37">
        <v>1213</v>
      </c>
      <c r="B46" s="18" t="s">
        <v>369</v>
      </c>
      <c r="C46" s="36">
        <v>0</v>
      </c>
    </row>
    <row r="48" spans="1:8" x14ac:dyDescent="0.2">
      <c r="A48" s="31" t="s">
        <v>368</v>
      </c>
      <c r="B48" s="31"/>
      <c r="C48" s="31"/>
      <c r="D48" s="31"/>
      <c r="E48" s="31"/>
      <c r="F48" s="31"/>
      <c r="G48" s="31"/>
      <c r="H48" s="31"/>
    </row>
    <row r="49" spans="1:9" x14ac:dyDescent="0.2">
      <c r="A49" s="39" t="s">
        <v>188</v>
      </c>
      <c r="B49" s="39" t="s">
        <v>187</v>
      </c>
      <c r="C49" s="39" t="s">
        <v>186</v>
      </c>
      <c r="D49" s="39"/>
      <c r="E49" s="39"/>
      <c r="F49" s="39"/>
      <c r="G49" s="39"/>
      <c r="H49" s="39"/>
    </row>
    <row r="50" spans="1:9" x14ac:dyDescent="0.2">
      <c r="A50" s="37">
        <v>1214</v>
      </c>
      <c r="B50" s="18" t="s">
        <v>367</v>
      </c>
      <c r="C50" s="36">
        <v>0</v>
      </c>
    </row>
    <row r="52" spans="1:9" x14ac:dyDescent="0.2">
      <c r="A52" s="31" t="s">
        <v>366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">
      <c r="A53" s="39" t="s">
        <v>188</v>
      </c>
      <c r="B53" s="39" t="s">
        <v>187</v>
      </c>
      <c r="C53" s="39" t="s">
        <v>186</v>
      </c>
      <c r="D53" s="39" t="s">
        <v>365</v>
      </c>
      <c r="E53" s="39" t="s">
        <v>364</v>
      </c>
      <c r="F53" s="39" t="s">
        <v>343</v>
      </c>
      <c r="G53" s="39" t="s">
        <v>342</v>
      </c>
      <c r="H53" s="39" t="s">
        <v>341</v>
      </c>
      <c r="I53" s="39" t="s">
        <v>340</v>
      </c>
    </row>
    <row r="54" spans="1:9" x14ac:dyDescent="0.2">
      <c r="A54" s="37">
        <v>1230</v>
      </c>
      <c r="B54" s="18" t="s">
        <v>363</v>
      </c>
      <c r="C54" s="36">
        <f>SUM(C55:C61)</f>
        <v>636461779.51999998</v>
      </c>
      <c r="D54" s="36">
        <f>SUM(D55:D61)</f>
        <v>0</v>
      </c>
      <c r="E54" s="36">
        <f>SUM(E55:E61)</f>
        <v>86493494.540000007</v>
      </c>
    </row>
    <row r="55" spans="1:9" x14ac:dyDescent="0.2">
      <c r="A55" s="37">
        <v>1231</v>
      </c>
      <c r="B55" s="18" t="s">
        <v>362</v>
      </c>
      <c r="C55" s="36">
        <v>748800</v>
      </c>
      <c r="D55" s="36">
        <v>0</v>
      </c>
      <c r="E55" s="36">
        <v>0</v>
      </c>
    </row>
    <row r="56" spans="1:9" x14ac:dyDescent="0.2">
      <c r="A56" s="37">
        <v>1232</v>
      </c>
      <c r="B56" s="18" t="s">
        <v>361</v>
      </c>
      <c r="C56" s="36">
        <v>0</v>
      </c>
      <c r="D56" s="36">
        <v>0</v>
      </c>
      <c r="E56" s="36">
        <v>0</v>
      </c>
    </row>
    <row r="57" spans="1:9" x14ac:dyDescent="0.2">
      <c r="A57" s="37">
        <v>1233</v>
      </c>
      <c r="B57" s="18" t="s">
        <v>360</v>
      </c>
      <c r="C57" s="36">
        <v>299756500.74000001</v>
      </c>
      <c r="D57" s="36">
        <v>0</v>
      </c>
      <c r="E57" s="36">
        <v>86493494.540000007</v>
      </c>
      <c r="F57" s="36"/>
    </row>
    <row r="58" spans="1:9" x14ac:dyDescent="0.2">
      <c r="A58" s="37">
        <v>1234</v>
      </c>
      <c r="B58" s="18" t="s">
        <v>359</v>
      </c>
      <c r="C58" s="36">
        <v>0</v>
      </c>
      <c r="D58" s="36">
        <v>0</v>
      </c>
      <c r="E58" s="36">
        <v>0</v>
      </c>
    </row>
    <row r="59" spans="1:9" x14ac:dyDescent="0.2">
      <c r="A59" s="37">
        <v>1235</v>
      </c>
      <c r="B59" s="18" t="s">
        <v>358</v>
      </c>
      <c r="C59" s="36">
        <v>0</v>
      </c>
      <c r="D59" s="36">
        <v>0</v>
      </c>
      <c r="E59" s="36">
        <v>0</v>
      </c>
    </row>
    <row r="60" spans="1:9" x14ac:dyDescent="0.2">
      <c r="A60" s="37">
        <v>1236</v>
      </c>
      <c r="B60" s="18" t="s">
        <v>357</v>
      </c>
      <c r="C60" s="36">
        <v>335956478.77999997</v>
      </c>
      <c r="D60" s="36">
        <v>0</v>
      </c>
      <c r="E60" s="36">
        <v>0</v>
      </c>
    </row>
    <row r="61" spans="1:9" x14ac:dyDescent="0.2">
      <c r="A61" s="37">
        <v>1239</v>
      </c>
      <c r="B61" s="18" t="s">
        <v>356</v>
      </c>
      <c r="C61" s="36">
        <v>0</v>
      </c>
      <c r="D61" s="36">
        <v>0</v>
      </c>
      <c r="E61" s="36">
        <v>0</v>
      </c>
    </row>
    <row r="62" spans="1:9" x14ac:dyDescent="0.2">
      <c r="A62" s="37">
        <v>1240</v>
      </c>
      <c r="B62" s="18" t="s">
        <v>355</v>
      </c>
      <c r="C62" s="36">
        <f>SUM(C63:C70)</f>
        <v>65073720.829999998</v>
      </c>
      <c r="D62" s="36">
        <f>SUM(D63:D70)</f>
        <v>0</v>
      </c>
      <c r="E62" s="36">
        <f>SUM(E63:E70)</f>
        <v>51536409.649999999</v>
      </c>
      <c r="F62" s="36"/>
    </row>
    <row r="63" spans="1:9" x14ac:dyDescent="0.2">
      <c r="A63" s="37">
        <v>1241</v>
      </c>
      <c r="B63" s="18" t="s">
        <v>354</v>
      </c>
      <c r="C63" s="36">
        <v>12162298.869999999</v>
      </c>
      <c r="D63" s="36">
        <v>0</v>
      </c>
      <c r="E63" s="36">
        <v>10242303.74</v>
      </c>
    </row>
    <row r="64" spans="1:9" x14ac:dyDescent="0.2">
      <c r="A64" s="37">
        <v>1242</v>
      </c>
      <c r="B64" s="18" t="s">
        <v>353</v>
      </c>
      <c r="C64" s="36">
        <v>29266826.329999998</v>
      </c>
      <c r="D64" s="36">
        <v>0</v>
      </c>
      <c r="E64" s="36">
        <v>21041473.260000002</v>
      </c>
    </row>
    <row r="65" spans="1:9" x14ac:dyDescent="0.2">
      <c r="A65" s="37">
        <v>1243</v>
      </c>
      <c r="B65" s="18" t="s">
        <v>352</v>
      </c>
      <c r="C65" s="36">
        <v>5542738.9199999999</v>
      </c>
      <c r="D65" s="36">
        <v>0</v>
      </c>
      <c r="E65" s="36">
        <v>4956439.62</v>
      </c>
    </row>
    <row r="66" spans="1:9" x14ac:dyDescent="0.2">
      <c r="A66" s="37">
        <v>1244</v>
      </c>
      <c r="B66" s="18" t="s">
        <v>351</v>
      </c>
      <c r="C66" s="36">
        <v>11433914.1</v>
      </c>
      <c r="D66" s="36">
        <v>0</v>
      </c>
      <c r="E66" s="36">
        <v>11390414.1</v>
      </c>
    </row>
    <row r="67" spans="1:9" x14ac:dyDescent="0.2">
      <c r="A67" s="37">
        <v>1245</v>
      </c>
      <c r="B67" s="18" t="s">
        <v>350</v>
      </c>
      <c r="C67" s="36">
        <v>0</v>
      </c>
      <c r="D67" s="36">
        <v>0</v>
      </c>
      <c r="E67" s="36">
        <v>0</v>
      </c>
    </row>
    <row r="68" spans="1:9" x14ac:dyDescent="0.2">
      <c r="A68" s="37">
        <v>1246</v>
      </c>
      <c r="B68" s="18" t="s">
        <v>349</v>
      </c>
      <c r="C68" s="36">
        <v>6667942.6100000003</v>
      </c>
      <c r="D68" s="36">
        <v>0</v>
      </c>
      <c r="E68" s="36">
        <v>3905778.93</v>
      </c>
    </row>
    <row r="69" spans="1:9" x14ac:dyDescent="0.2">
      <c r="A69" s="37">
        <v>1247</v>
      </c>
      <c r="B69" s="18" t="s">
        <v>348</v>
      </c>
      <c r="C69" s="36">
        <v>0</v>
      </c>
      <c r="D69" s="36">
        <v>0</v>
      </c>
      <c r="E69" s="36">
        <v>0</v>
      </c>
    </row>
    <row r="70" spans="1:9" x14ac:dyDescent="0.2">
      <c r="A70" s="37">
        <v>1248</v>
      </c>
      <c r="B70" s="18" t="s">
        <v>347</v>
      </c>
      <c r="C70" s="36">
        <v>0</v>
      </c>
      <c r="D70" s="36">
        <v>0</v>
      </c>
      <c r="E70" s="36">
        <v>0</v>
      </c>
    </row>
    <row r="72" spans="1:9" x14ac:dyDescent="0.2">
      <c r="A72" s="31" t="s">
        <v>346</v>
      </c>
      <c r="B72" s="31"/>
      <c r="C72" s="31"/>
      <c r="D72" s="31"/>
      <c r="E72" s="31"/>
      <c r="F72" s="31"/>
      <c r="G72" s="31"/>
      <c r="H72" s="31"/>
      <c r="I72" s="31"/>
    </row>
    <row r="73" spans="1:9" x14ac:dyDescent="0.2">
      <c r="A73" s="39" t="s">
        <v>188</v>
      </c>
      <c r="B73" s="39" t="s">
        <v>187</v>
      </c>
      <c r="C73" s="39" t="s">
        <v>186</v>
      </c>
      <c r="D73" s="39" t="s">
        <v>345</v>
      </c>
      <c r="E73" s="39" t="s">
        <v>344</v>
      </c>
      <c r="F73" s="39" t="s">
        <v>343</v>
      </c>
      <c r="G73" s="39" t="s">
        <v>342</v>
      </c>
      <c r="H73" s="39" t="s">
        <v>341</v>
      </c>
      <c r="I73" s="39" t="s">
        <v>340</v>
      </c>
    </row>
    <row r="74" spans="1:9" x14ac:dyDescent="0.2">
      <c r="A74" s="37">
        <v>1250</v>
      </c>
      <c r="B74" s="18" t="s">
        <v>339</v>
      </c>
      <c r="C74" s="36">
        <f>SUM(C75:C79)</f>
        <v>0</v>
      </c>
      <c r="D74" s="36">
        <f>SUM(D75:D79)</f>
        <v>0</v>
      </c>
      <c r="E74" s="36">
        <f>SUM(E75:E79)</f>
        <v>0</v>
      </c>
    </row>
    <row r="75" spans="1:9" x14ac:dyDescent="0.2">
      <c r="A75" s="37">
        <v>1251</v>
      </c>
      <c r="B75" s="18" t="s">
        <v>338</v>
      </c>
      <c r="C75" s="36">
        <v>0</v>
      </c>
      <c r="D75" s="36">
        <v>0</v>
      </c>
      <c r="E75" s="36">
        <v>0</v>
      </c>
    </row>
    <row r="76" spans="1:9" x14ac:dyDescent="0.2">
      <c r="A76" s="37">
        <v>1252</v>
      </c>
      <c r="B76" s="18" t="s">
        <v>337</v>
      </c>
      <c r="C76" s="36">
        <v>0</v>
      </c>
      <c r="D76" s="36">
        <v>0</v>
      </c>
      <c r="E76" s="36">
        <v>0</v>
      </c>
    </row>
    <row r="77" spans="1:9" x14ac:dyDescent="0.2">
      <c r="A77" s="37">
        <v>1253</v>
      </c>
      <c r="B77" s="18" t="s">
        <v>336</v>
      </c>
      <c r="C77" s="36">
        <v>0</v>
      </c>
      <c r="D77" s="36">
        <v>0</v>
      </c>
      <c r="E77" s="36">
        <v>0</v>
      </c>
    </row>
    <row r="78" spans="1:9" x14ac:dyDescent="0.2">
      <c r="A78" s="37">
        <v>1254</v>
      </c>
      <c r="B78" s="18" t="s">
        <v>335</v>
      </c>
      <c r="C78" s="36">
        <v>0</v>
      </c>
      <c r="D78" s="36">
        <v>0</v>
      </c>
      <c r="E78" s="36">
        <v>0</v>
      </c>
    </row>
    <row r="79" spans="1:9" x14ac:dyDescent="0.2">
      <c r="A79" s="37">
        <v>1259</v>
      </c>
      <c r="B79" s="18" t="s">
        <v>334</v>
      </c>
      <c r="C79" s="36">
        <v>0</v>
      </c>
      <c r="D79" s="36">
        <v>0</v>
      </c>
      <c r="E79" s="36">
        <v>0</v>
      </c>
    </row>
    <row r="80" spans="1:9" x14ac:dyDescent="0.2">
      <c r="A80" s="37">
        <v>1270</v>
      </c>
      <c r="B80" s="18" t="s">
        <v>333</v>
      </c>
      <c r="C80" s="36">
        <f>SUM(C81:C86)</f>
        <v>0</v>
      </c>
      <c r="D80" s="36">
        <f>SUM(D81:D86)</f>
        <v>0</v>
      </c>
      <c r="E80" s="36">
        <f>SUM(E81:E86)</f>
        <v>0</v>
      </c>
    </row>
    <row r="81" spans="1:8" x14ac:dyDescent="0.2">
      <c r="A81" s="37">
        <v>1271</v>
      </c>
      <c r="B81" s="18" t="s">
        <v>332</v>
      </c>
      <c r="C81" s="36">
        <v>0</v>
      </c>
      <c r="D81" s="36">
        <v>0</v>
      </c>
      <c r="E81" s="36">
        <v>0</v>
      </c>
    </row>
    <row r="82" spans="1:8" x14ac:dyDescent="0.2">
      <c r="A82" s="37">
        <v>1272</v>
      </c>
      <c r="B82" s="18" t="s">
        <v>331</v>
      </c>
      <c r="C82" s="36">
        <v>0</v>
      </c>
      <c r="D82" s="36">
        <v>0</v>
      </c>
      <c r="E82" s="36">
        <v>0</v>
      </c>
    </row>
    <row r="83" spans="1:8" x14ac:dyDescent="0.2">
      <c r="A83" s="37">
        <v>1273</v>
      </c>
      <c r="B83" s="18" t="s">
        <v>330</v>
      </c>
      <c r="C83" s="36">
        <v>0</v>
      </c>
      <c r="D83" s="36">
        <v>0</v>
      </c>
      <c r="E83" s="36">
        <v>0</v>
      </c>
    </row>
    <row r="84" spans="1:8" x14ac:dyDescent="0.2">
      <c r="A84" s="37">
        <v>1274</v>
      </c>
      <c r="B84" s="18" t="s">
        <v>329</v>
      </c>
      <c r="C84" s="36">
        <v>0</v>
      </c>
      <c r="D84" s="36">
        <v>0</v>
      </c>
      <c r="E84" s="36">
        <v>0</v>
      </c>
    </row>
    <row r="85" spans="1:8" x14ac:dyDescent="0.2">
      <c r="A85" s="37">
        <v>1275</v>
      </c>
      <c r="B85" s="18" t="s">
        <v>328</v>
      </c>
      <c r="C85" s="36">
        <v>0</v>
      </c>
      <c r="D85" s="36">
        <v>0</v>
      </c>
      <c r="E85" s="36">
        <v>0</v>
      </c>
    </row>
    <row r="86" spans="1:8" x14ac:dyDescent="0.2">
      <c r="A86" s="37">
        <v>1279</v>
      </c>
      <c r="B86" s="18" t="s">
        <v>327</v>
      </c>
      <c r="C86" s="36">
        <v>0</v>
      </c>
      <c r="D86" s="36">
        <v>0</v>
      </c>
      <c r="E86" s="36">
        <v>0</v>
      </c>
    </row>
    <row r="88" spans="1:8" x14ac:dyDescent="0.2">
      <c r="A88" s="31" t="s">
        <v>326</v>
      </c>
      <c r="B88" s="31"/>
      <c r="C88" s="31"/>
      <c r="D88" s="31"/>
      <c r="E88" s="31"/>
      <c r="F88" s="31"/>
      <c r="G88" s="31"/>
      <c r="H88" s="31"/>
    </row>
    <row r="89" spans="1:8" x14ac:dyDescent="0.2">
      <c r="A89" s="39" t="s">
        <v>188</v>
      </c>
      <c r="B89" s="39" t="s">
        <v>187</v>
      </c>
      <c r="C89" s="39" t="s">
        <v>186</v>
      </c>
      <c r="D89" s="39" t="s">
        <v>325</v>
      </c>
      <c r="E89" s="39"/>
      <c r="F89" s="39"/>
      <c r="G89" s="39"/>
      <c r="H89" s="39"/>
    </row>
    <row r="90" spans="1:8" x14ac:dyDescent="0.2">
      <c r="A90" s="37">
        <v>1160</v>
      </c>
      <c r="B90" s="18" t="s">
        <v>324</v>
      </c>
      <c r="C90" s="36">
        <f>SUM(C91:C92)</f>
        <v>0</v>
      </c>
    </row>
    <row r="91" spans="1:8" x14ac:dyDescent="0.2">
      <c r="A91" s="37">
        <v>1161</v>
      </c>
      <c r="B91" s="18" t="s">
        <v>323</v>
      </c>
      <c r="C91" s="36">
        <v>0</v>
      </c>
    </row>
    <row r="92" spans="1:8" x14ac:dyDescent="0.2">
      <c r="A92" s="37">
        <v>1162</v>
      </c>
      <c r="B92" s="18" t="s">
        <v>322</v>
      </c>
      <c r="C92" s="36">
        <v>0</v>
      </c>
    </row>
    <row r="94" spans="1:8" x14ac:dyDescent="0.2">
      <c r="A94" s="31" t="s">
        <v>321</v>
      </c>
      <c r="B94" s="31"/>
      <c r="C94" s="31"/>
      <c r="D94" s="31"/>
      <c r="E94" s="31"/>
      <c r="F94" s="31"/>
      <c r="G94" s="31"/>
      <c r="H94" s="31"/>
    </row>
    <row r="95" spans="1:8" x14ac:dyDescent="0.2">
      <c r="A95" s="39" t="s">
        <v>188</v>
      </c>
      <c r="B95" s="39" t="s">
        <v>187</v>
      </c>
      <c r="C95" s="39" t="s">
        <v>186</v>
      </c>
      <c r="D95" s="39" t="s">
        <v>184</v>
      </c>
      <c r="E95" s="39"/>
      <c r="F95" s="39"/>
      <c r="G95" s="39"/>
      <c r="H95" s="39"/>
    </row>
    <row r="96" spans="1:8" x14ac:dyDescent="0.2">
      <c r="A96" s="37">
        <v>1190</v>
      </c>
      <c r="B96" s="18" t="s">
        <v>320</v>
      </c>
      <c r="C96" s="36">
        <f>SUM(C97:C100)</f>
        <v>0</v>
      </c>
    </row>
    <row r="97" spans="1:8" x14ac:dyDescent="0.2">
      <c r="A97" s="37">
        <v>1191</v>
      </c>
      <c r="B97" s="18" t="s">
        <v>319</v>
      </c>
      <c r="C97" s="36">
        <v>0</v>
      </c>
    </row>
    <row r="98" spans="1:8" x14ac:dyDescent="0.2">
      <c r="A98" s="37">
        <v>1192</v>
      </c>
      <c r="B98" s="18" t="s">
        <v>318</v>
      </c>
      <c r="C98" s="36">
        <v>0</v>
      </c>
    </row>
    <row r="99" spans="1:8" x14ac:dyDescent="0.2">
      <c r="A99" s="37">
        <v>1193</v>
      </c>
      <c r="B99" s="18" t="s">
        <v>317</v>
      </c>
      <c r="C99" s="36">
        <v>0</v>
      </c>
    </row>
    <row r="100" spans="1:8" x14ac:dyDescent="0.2">
      <c r="A100" s="37">
        <v>1194</v>
      </c>
      <c r="B100" s="18" t="s">
        <v>316</v>
      </c>
      <c r="C100" s="36">
        <v>0</v>
      </c>
    </row>
    <row r="101" spans="1:8" x14ac:dyDescent="0.2">
      <c r="A101" s="31" t="s">
        <v>315</v>
      </c>
      <c r="C101" s="36"/>
    </row>
    <row r="102" spans="1:8" x14ac:dyDescent="0.2">
      <c r="A102" s="39" t="s">
        <v>188</v>
      </c>
      <c r="B102" s="39" t="s">
        <v>187</v>
      </c>
      <c r="C102" s="39" t="s">
        <v>186</v>
      </c>
      <c r="D102" s="39" t="s">
        <v>184</v>
      </c>
      <c r="E102" s="39"/>
      <c r="F102" s="39"/>
      <c r="G102" s="39"/>
      <c r="H102" s="39"/>
    </row>
    <row r="103" spans="1:8" x14ac:dyDescent="0.2">
      <c r="A103" s="37">
        <v>1290</v>
      </c>
      <c r="B103" s="18" t="s">
        <v>314</v>
      </c>
      <c r="C103" s="36">
        <f>SUM(C104:C106)</f>
        <v>0</v>
      </c>
    </row>
    <row r="104" spans="1:8" x14ac:dyDescent="0.2">
      <c r="A104" s="37">
        <v>1291</v>
      </c>
      <c r="B104" s="18" t="s">
        <v>313</v>
      </c>
      <c r="C104" s="36">
        <v>0</v>
      </c>
    </row>
    <row r="105" spans="1:8" x14ac:dyDescent="0.2">
      <c r="A105" s="37">
        <v>1292</v>
      </c>
      <c r="B105" s="18" t="s">
        <v>312</v>
      </c>
      <c r="C105" s="36">
        <v>0</v>
      </c>
    </row>
    <row r="106" spans="1:8" x14ac:dyDescent="0.2">
      <c r="A106" s="37">
        <v>1293</v>
      </c>
      <c r="B106" s="18" t="s">
        <v>311</v>
      </c>
      <c r="C106" s="36">
        <v>0</v>
      </c>
    </row>
    <row r="108" spans="1:8" x14ac:dyDescent="0.2">
      <c r="A108" s="31" t="s">
        <v>310</v>
      </c>
      <c r="B108" s="31"/>
      <c r="C108" s="31"/>
      <c r="D108" s="31"/>
      <c r="E108" s="31"/>
      <c r="F108" s="31"/>
      <c r="G108" s="31"/>
      <c r="H108" s="31"/>
    </row>
    <row r="109" spans="1:8" x14ac:dyDescent="0.2">
      <c r="A109" s="39" t="s">
        <v>188</v>
      </c>
      <c r="B109" s="39" t="s">
        <v>187</v>
      </c>
      <c r="C109" s="39" t="s">
        <v>186</v>
      </c>
      <c r="D109" s="39" t="s">
        <v>309</v>
      </c>
      <c r="E109" s="39" t="s">
        <v>308</v>
      </c>
      <c r="F109" s="39" t="s">
        <v>307</v>
      </c>
      <c r="G109" s="39" t="s">
        <v>306</v>
      </c>
      <c r="H109" s="39" t="s">
        <v>305</v>
      </c>
    </row>
    <row r="110" spans="1:8" x14ac:dyDescent="0.2">
      <c r="A110" s="37">
        <v>2110</v>
      </c>
      <c r="B110" s="18" t="s">
        <v>304</v>
      </c>
      <c r="C110" s="36">
        <f>SUM(C111:C119)</f>
        <v>2374708.33</v>
      </c>
      <c r="D110" s="36">
        <f>SUM(D111:D119)</f>
        <v>2374708.33</v>
      </c>
      <c r="E110" s="36">
        <f>SUM(E111:E119)</f>
        <v>0</v>
      </c>
      <c r="F110" s="36">
        <f>SUM(F111:F119)</f>
        <v>0</v>
      </c>
      <c r="G110" s="36">
        <f>SUM(G111:G119)</f>
        <v>0</v>
      </c>
    </row>
    <row r="111" spans="1:8" x14ac:dyDescent="0.2">
      <c r="A111" s="37">
        <v>2111</v>
      </c>
      <c r="B111" s="18" t="s">
        <v>303</v>
      </c>
      <c r="C111" s="36">
        <v>40818.300000000003</v>
      </c>
      <c r="D111" s="36">
        <f t="shared" ref="D111:D119" si="0">C111</f>
        <v>40818.300000000003</v>
      </c>
      <c r="E111" s="36">
        <v>0</v>
      </c>
      <c r="F111" s="36">
        <v>0</v>
      </c>
      <c r="G111" s="36">
        <v>0</v>
      </c>
    </row>
    <row r="112" spans="1:8" x14ac:dyDescent="0.2">
      <c r="A112" s="37">
        <v>2112</v>
      </c>
      <c r="B112" s="18" t="s">
        <v>302</v>
      </c>
      <c r="C112" s="36">
        <v>480000</v>
      </c>
      <c r="D112" s="36">
        <f t="shared" si="0"/>
        <v>480000</v>
      </c>
      <c r="E112" s="36">
        <v>0</v>
      </c>
      <c r="F112" s="36">
        <v>0</v>
      </c>
      <c r="G112" s="36">
        <v>0</v>
      </c>
    </row>
    <row r="113" spans="1:8" x14ac:dyDescent="0.2">
      <c r="A113" s="37">
        <v>2113</v>
      </c>
      <c r="B113" s="18" t="s">
        <v>301</v>
      </c>
      <c r="C113" s="36">
        <v>0</v>
      </c>
      <c r="D113" s="36">
        <f t="shared" si="0"/>
        <v>0</v>
      </c>
      <c r="E113" s="36">
        <v>0</v>
      </c>
      <c r="F113" s="36">
        <v>0</v>
      </c>
      <c r="G113" s="36">
        <v>0</v>
      </c>
    </row>
    <row r="114" spans="1:8" x14ac:dyDescent="0.2">
      <c r="A114" s="37">
        <v>2114</v>
      </c>
      <c r="B114" s="18" t="s">
        <v>300</v>
      </c>
      <c r="C114" s="36">
        <v>0</v>
      </c>
      <c r="D114" s="36">
        <f t="shared" si="0"/>
        <v>0</v>
      </c>
      <c r="E114" s="36">
        <v>0</v>
      </c>
      <c r="F114" s="36">
        <v>0</v>
      </c>
      <c r="G114" s="36">
        <v>0</v>
      </c>
    </row>
    <row r="115" spans="1:8" x14ac:dyDescent="0.2">
      <c r="A115" s="37">
        <v>2115</v>
      </c>
      <c r="B115" s="18" t="s">
        <v>299</v>
      </c>
      <c r="C115" s="36">
        <v>0</v>
      </c>
      <c r="D115" s="36">
        <f t="shared" si="0"/>
        <v>0</v>
      </c>
      <c r="E115" s="36">
        <v>0</v>
      </c>
      <c r="F115" s="36">
        <v>0</v>
      </c>
      <c r="G115" s="36">
        <v>0</v>
      </c>
    </row>
    <row r="116" spans="1:8" x14ac:dyDescent="0.2">
      <c r="A116" s="37">
        <v>2116</v>
      </c>
      <c r="B116" s="18" t="s">
        <v>298</v>
      </c>
      <c r="C116" s="36">
        <v>0</v>
      </c>
      <c r="D116" s="36">
        <f t="shared" si="0"/>
        <v>0</v>
      </c>
      <c r="E116" s="36">
        <v>0</v>
      </c>
      <c r="F116" s="36">
        <v>0</v>
      </c>
      <c r="G116" s="36">
        <v>0</v>
      </c>
    </row>
    <row r="117" spans="1:8" x14ac:dyDescent="0.2">
      <c r="A117" s="37">
        <v>2117</v>
      </c>
      <c r="B117" s="18" t="s">
        <v>297</v>
      </c>
      <c r="C117" s="36">
        <v>1152931.8700000001</v>
      </c>
      <c r="D117" s="36">
        <f t="shared" si="0"/>
        <v>1152931.8700000001</v>
      </c>
      <c r="E117" s="36">
        <v>0</v>
      </c>
      <c r="F117" s="36">
        <v>0</v>
      </c>
      <c r="G117" s="36">
        <v>0</v>
      </c>
    </row>
    <row r="118" spans="1:8" x14ac:dyDescent="0.2">
      <c r="A118" s="37">
        <v>2118</v>
      </c>
      <c r="B118" s="18" t="s">
        <v>296</v>
      </c>
      <c r="C118" s="36">
        <v>0</v>
      </c>
      <c r="D118" s="36">
        <f t="shared" si="0"/>
        <v>0</v>
      </c>
      <c r="E118" s="36">
        <v>0</v>
      </c>
      <c r="F118" s="36">
        <v>0</v>
      </c>
      <c r="G118" s="36">
        <v>0</v>
      </c>
    </row>
    <row r="119" spans="1:8" x14ac:dyDescent="0.2">
      <c r="A119" s="37">
        <v>2119</v>
      </c>
      <c r="B119" s="18" t="s">
        <v>295</v>
      </c>
      <c r="C119" s="36">
        <v>700958.16</v>
      </c>
      <c r="D119" s="36">
        <f t="shared" si="0"/>
        <v>700958.16</v>
      </c>
      <c r="E119" s="36">
        <v>0</v>
      </c>
      <c r="F119" s="36">
        <v>0</v>
      </c>
      <c r="G119" s="36">
        <v>0</v>
      </c>
    </row>
    <row r="120" spans="1:8" x14ac:dyDescent="0.2">
      <c r="A120" s="37">
        <v>2120</v>
      </c>
      <c r="B120" s="18" t="s">
        <v>294</v>
      </c>
      <c r="C120" s="36">
        <f>SUM(C121:C123)</f>
        <v>0</v>
      </c>
      <c r="D120" s="36">
        <f>SUM(D121:D123)</f>
        <v>0</v>
      </c>
      <c r="E120" s="36">
        <f>SUM(E121:E123)</f>
        <v>0</v>
      </c>
      <c r="F120" s="36">
        <f>SUM(F121:F123)</f>
        <v>0</v>
      </c>
      <c r="G120" s="36">
        <f>SUM(G121:G123)</f>
        <v>0</v>
      </c>
    </row>
    <row r="121" spans="1:8" x14ac:dyDescent="0.2">
      <c r="A121" s="37">
        <v>2121</v>
      </c>
      <c r="B121" s="18" t="s">
        <v>293</v>
      </c>
      <c r="C121" s="36">
        <v>0</v>
      </c>
      <c r="D121" s="36">
        <f>C121</f>
        <v>0</v>
      </c>
      <c r="E121" s="36">
        <v>0</v>
      </c>
      <c r="F121" s="36">
        <v>0</v>
      </c>
      <c r="G121" s="36">
        <v>0</v>
      </c>
    </row>
    <row r="122" spans="1:8" x14ac:dyDescent="0.2">
      <c r="A122" s="37">
        <v>2122</v>
      </c>
      <c r="B122" s="18" t="s">
        <v>292</v>
      </c>
      <c r="C122" s="36">
        <v>0</v>
      </c>
      <c r="D122" s="36">
        <f>C122</f>
        <v>0</v>
      </c>
      <c r="E122" s="36">
        <v>0</v>
      </c>
      <c r="F122" s="36">
        <v>0</v>
      </c>
      <c r="G122" s="36">
        <v>0</v>
      </c>
    </row>
    <row r="123" spans="1:8" x14ac:dyDescent="0.2">
      <c r="A123" s="37">
        <v>2129</v>
      </c>
      <c r="B123" s="18" t="s">
        <v>291</v>
      </c>
      <c r="C123" s="36">
        <v>0</v>
      </c>
      <c r="D123" s="36">
        <f>C123</f>
        <v>0</v>
      </c>
      <c r="E123" s="36">
        <v>0</v>
      </c>
      <c r="F123" s="36">
        <v>0</v>
      </c>
      <c r="G123" s="36">
        <v>0</v>
      </c>
    </row>
    <row r="125" spans="1:8" x14ac:dyDescent="0.2">
      <c r="A125" s="31" t="s">
        <v>290</v>
      </c>
      <c r="B125" s="31"/>
      <c r="C125" s="31"/>
      <c r="D125" s="31"/>
      <c r="E125" s="31"/>
      <c r="F125" s="31"/>
      <c r="G125" s="31"/>
      <c r="H125" s="31"/>
    </row>
    <row r="126" spans="1:8" x14ac:dyDescent="0.2">
      <c r="A126" s="39" t="s">
        <v>188</v>
      </c>
      <c r="B126" s="39" t="s">
        <v>187</v>
      </c>
      <c r="C126" s="39" t="s">
        <v>186</v>
      </c>
      <c r="D126" s="39" t="s">
        <v>207</v>
      </c>
      <c r="E126" s="39" t="s">
        <v>184</v>
      </c>
      <c r="F126" s="39"/>
      <c r="G126" s="39"/>
      <c r="H126" s="39"/>
    </row>
    <row r="127" spans="1:8" x14ac:dyDescent="0.2">
      <c r="A127" s="37">
        <v>2160</v>
      </c>
      <c r="B127" s="18" t="s">
        <v>289</v>
      </c>
      <c r="C127" s="36">
        <f>SUM(C128:C133)</f>
        <v>0</v>
      </c>
    </row>
    <row r="128" spans="1:8" x14ac:dyDescent="0.2">
      <c r="A128" s="37">
        <v>2161</v>
      </c>
      <c r="B128" s="18" t="s">
        <v>288</v>
      </c>
      <c r="C128" s="36">
        <v>0</v>
      </c>
    </row>
    <row r="129" spans="1:8" x14ac:dyDescent="0.2">
      <c r="A129" s="37">
        <v>2162</v>
      </c>
      <c r="B129" s="18" t="s">
        <v>287</v>
      </c>
      <c r="C129" s="36">
        <v>0</v>
      </c>
    </row>
    <row r="130" spans="1:8" x14ac:dyDescent="0.2">
      <c r="A130" s="37">
        <v>2163</v>
      </c>
      <c r="B130" s="18" t="s">
        <v>286</v>
      </c>
      <c r="C130" s="36">
        <v>0</v>
      </c>
    </row>
    <row r="131" spans="1:8" x14ac:dyDescent="0.2">
      <c r="A131" s="37">
        <v>2164</v>
      </c>
      <c r="B131" s="18" t="s">
        <v>285</v>
      </c>
      <c r="C131" s="36">
        <v>0</v>
      </c>
    </row>
    <row r="132" spans="1:8" x14ac:dyDescent="0.2">
      <c r="A132" s="37">
        <v>2165</v>
      </c>
      <c r="B132" s="18" t="s">
        <v>284</v>
      </c>
      <c r="C132" s="36">
        <v>0</v>
      </c>
    </row>
    <row r="133" spans="1:8" x14ac:dyDescent="0.2">
      <c r="A133" s="37">
        <v>2166</v>
      </c>
      <c r="B133" s="18" t="s">
        <v>283</v>
      </c>
      <c r="C133" s="36">
        <v>0</v>
      </c>
    </row>
    <row r="134" spans="1:8" x14ac:dyDescent="0.2">
      <c r="A134" s="37">
        <v>2250</v>
      </c>
      <c r="B134" s="18" t="s">
        <v>282</v>
      </c>
      <c r="C134" s="36">
        <f>SUM(C135:C140)</f>
        <v>0</v>
      </c>
    </row>
    <row r="135" spans="1:8" x14ac:dyDescent="0.2">
      <c r="A135" s="37">
        <v>2251</v>
      </c>
      <c r="B135" s="18" t="s">
        <v>281</v>
      </c>
      <c r="C135" s="36">
        <v>0</v>
      </c>
    </row>
    <row r="136" spans="1:8" x14ac:dyDescent="0.2">
      <c r="A136" s="37">
        <v>2252</v>
      </c>
      <c r="B136" s="18" t="s">
        <v>280</v>
      </c>
      <c r="C136" s="36">
        <v>0</v>
      </c>
    </row>
    <row r="137" spans="1:8" x14ac:dyDescent="0.2">
      <c r="A137" s="37">
        <v>2253</v>
      </c>
      <c r="B137" s="18" t="s">
        <v>279</v>
      </c>
      <c r="C137" s="36">
        <v>0</v>
      </c>
    </row>
    <row r="138" spans="1:8" x14ac:dyDescent="0.2">
      <c r="A138" s="37">
        <v>2254</v>
      </c>
      <c r="B138" s="18" t="s">
        <v>278</v>
      </c>
      <c r="C138" s="36">
        <v>0</v>
      </c>
    </row>
    <row r="139" spans="1:8" x14ac:dyDescent="0.2">
      <c r="A139" s="37">
        <v>2255</v>
      </c>
      <c r="B139" s="18" t="s">
        <v>277</v>
      </c>
      <c r="C139" s="36">
        <v>0</v>
      </c>
    </row>
    <row r="140" spans="1:8" x14ac:dyDescent="0.2">
      <c r="A140" s="37">
        <v>2256</v>
      </c>
      <c r="B140" s="18" t="s">
        <v>276</v>
      </c>
      <c r="C140" s="36">
        <v>0</v>
      </c>
    </row>
    <row r="142" spans="1:8" x14ac:dyDescent="0.2">
      <c r="A142" s="31" t="s">
        <v>275</v>
      </c>
      <c r="B142" s="31"/>
      <c r="C142" s="31"/>
      <c r="D142" s="31"/>
      <c r="E142" s="31"/>
      <c r="F142" s="31"/>
      <c r="G142" s="31"/>
      <c r="H142" s="31"/>
    </row>
    <row r="143" spans="1:8" x14ac:dyDescent="0.2">
      <c r="A143" s="38" t="s">
        <v>188</v>
      </c>
      <c r="B143" s="38" t="s">
        <v>187</v>
      </c>
      <c r="C143" s="38" t="s">
        <v>186</v>
      </c>
      <c r="D143" s="38" t="s">
        <v>207</v>
      </c>
      <c r="E143" s="38" t="s">
        <v>184</v>
      </c>
      <c r="F143" s="38"/>
      <c r="G143" s="38"/>
      <c r="H143" s="38"/>
    </row>
    <row r="144" spans="1:8" x14ac:dyDescent="0.2">
      <c r="A144" s="37">
        <v>2159</v>
      </c>
      <c r="B144" s="18" t="s">
        <v>274</v>
      </c>
      <c r="C144" s="36">
        <v>0</v>
      </c>
    </row>
    <row r="145" spans="1:3" x14ac:dyDescent="0.2">
      <c r="A145" s="37">
        <v>2199</v>
      </c>
      <c r="B145" s="18" t="s">
        <v>273</v>
      </c>
      <c r="C145" s="36">
        <v>0</v>
      </c>
    </row>
    <row r="146" spans="1:3" x14ac:dyDescent="0.2">
      <c r="A146" s="37">
        <v>2240</v>
      </c>
      <c r="B146" s="18" t="s">
        <v>272</v>
      </c>
      <c r="C146" s="36">
        <f>SUM(C147:C149)</f>
        <v>0</v>
      </c>
    </row>
    <row r="147" spans="1:3" x14ac:dyDescent="0.2">
      <c r="A147" s="37">
        <v>2241</v>
      </c>
      <c r="B147" s="18" t="s">
        <v>271</v>
      </c>
      <c r="C147" s="36">
        <v>0</v>
      </c>
    </row>
    <row r="148" spans="1:3" x14ac:dyDescent="0.2">
      <c r="A148" s="37">
        <v>2242</v>
      </c>
      <c r="B148" s="18" t="s">
        <v>270</v>
      </c>
      <c r="C148" s="36">
        <v>0</v>
      </c>
    </row>
    <row r="149" spans="1:3" x14ac:dyDescent="0.2">
      <c r="A149" s="37">
        <v>2249</v>
      </c>
      <c r="B149" s="18" t="s">
        <v>269</v>
      </c>
      <c r="C149" s="36">
        <v>0</v>
      </c>
    </row>
    <row r="151" spans="1:3" x14ac:dyDescent="0.2">
      <c r="B151" s="18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218"/>
  <sheetViews>
    <sheetView zoomScaleNormal="100" workbookViewId="0">
      <selection activeCell="F75" sqref="F75:F76"/>
    </sheetView>
  </sheetViews>
  <sheetFormatPr baseColWidth="10" defaultColWidth="9.109375" defaultRowHeight="10.199999999999999" x14ac:dyDescent="0.2"/>
  <cols>
    <col min="1" max="1" width="10" style="18" customWidth="1"/>
    <col min="2" max="2" width="83" style="18" customWidth="1"/>
    <col min="3" max="4" width="15.5546875" style="18" customWidth="1"/>
    <col min="5" max="5" width="16.5546875" style="18" customWidth="1"/>
    <col min="6" max="16384" width="9.109375" style="18"/>
  </cols>
  <sheetData>
    <row r="1" spans="1:5" s="35" customFormat="1" ht="18.899999999999999" customHeight="1" x14ac:dyDescent="0.3">
      <c r="A1" s="135" t="s">
        <v>66</v>
      </c>
      <c r="B1" s="135"/>
      <c r="C1" s="135"/>
      <c r="D1" s="15" t="s">
        <v>268</v>
      </c>
      <c r="E1" s="34">
        <v>2024</v>
      </c>
    </row>
    <row r="2" spans="1:5" s="33" customFormat="1" ht="18.899999999999999" customHeight="1" x14ac:dyDescent="0.3">
      <c r="A2" s="135" t="s">
        <v>267</v>
      </c>
      <c r="B2" s="135"/>
      <c r="C2" s="135"/>
      <c r="D2" s="15" t="s">
        <v>266</v>
      </c>
      <c r="E2" s="34" t="s">
        <v>62</v>
      </c>
    </row>
    <row r="3" spans="1:5" s="33" customFormat="1" ht="18.899999999999999" customHeight="1" x14ac:dyDescent="0.3">
      <c r="A3" s="135" t="s">
        <v>61</v>
      </c>
      <c r="B3" s="135"/>
      <c r="C3" s="135"/>
      <c r="D3" s="15" t="s">
        <v>265</v>
      </c>
      <c r="E3" s="34">
        <v>1</v>
      </c>
    </row>
    <row r="4" spans="1:5" x14ac:dyDescent="0.2">
      <c r="A4" s="32" t="s">
        <v>264</v>
      </c>
      <c r="B4" s="31"/>
      <c r="C4" s="31"/>
      <c r="D4" s="31"/>
      <c r="E4" s="31"/>
    </row>
    <row r="6" spans="1:5" x14ac:dyDescent="0.2">
      <c r="A6" s="25" t="s">
        <v>263</v>
      </c>
      <c r="B6" s="25"/>
      <c r="C6" s="25"/>
      <c r="D6" s="25"/>
      <c r="E6" s="25"/>
    </row>
    <row r="7" spans="1:5" x14ac:dyDescent="0.2">
      <c r="A7" s="24" t="s">
        <v>188</v>
      </c>
      <c r="B7" s="24" t="s">
        <v>187</v>
      </c>
      <c r="C7" s="24" t="s">
        <v>186</v>
      </c>
      <c r="D7" s="24" t="s">
        <v>216</v>
      </c>
      <c r="E7" s="24"/>
    </row>
    <row r="8" spans="1:5" x14ac:dyDescent="0.2">
      <c r="A8" s="28">
        <v>4100</v>
      </c>
      <c r="B8" s="22" t="s">
        <v>53</v>
      </c>
      <c r="C8" s="21">
        <f>SUM(C9+C19+C25+C28+C34+C37+C46)</f>
        <v>10485090.85</v>
      </c>
      <c r="D8" s="27"/>
      <c r="E8" s="26"/>
    </row>
    <row r="9" spans="1:5" x14ac:dyDescent="0.2">
      <c r="A9" s="28">
        <v>4110</v>
      </c>
      <c r="B9" s="22" t="s">
        <v>262</v>
      </c>
      <c r="C9" s="21">
        <f>SUM(C10:C18)</f>
        <v>0</v>
      </c>
      <c r="D9" s="27"/>
      <c r="E9" s="26"/>
    </row>
    <row r="10" spans="1:5" x14ac:dyDescent="0.2">
      <c r="A10" s="28">
        <v>4111</v>
      </c>
      <c r="B10" s="22" t="s">
        <v>261</v>
      </c>
      <c r="C10" s="21">
        <v>0</v>
      </c>
      <c r="D10" s="27"/>
      <c r="E10" s="26"/>
    </row>
    <row r="11" spans="1:5" x14ac:dyDescent="0.2">
      <c r="A11" s="28">
        <v>4112</v>
      </c>
      <c r="B11" s="22" t="s">
        <v>260</v>
      </c>
      <c r="C11" s="21">
        <v>0</v>
      </c>
      <c r="D11" s="27"/>
      <c r="E11" s="26"/>
    </row>
    <row r="12" spans="1:5" x14ac:dyDescent="0.2">
      <c r="A12" s="28">
        <v>4113</v>
      </c>
      <c r="B12" s="22" t="s">
        <v>259</v>
      </c>
      <c r="C12" s="21">
        <v>0</v>
      </c>
      <c r="D12" s="27"/>
      <c r="E12" s="26"/>
    </row>
    <row r="13" spans="1:5" x14ac:dyDescent="0.2">
      <c r="A13" s="28">
        <v>4114</v>
      </c>
      <c r="B13" s="22" t="s">
        <v>258</v>
      </c>
      <c r="C13" s="21">
        <v>0</v>
      </c>
      <c r="D13" s="27"/>
      <c r="E13" s="26"/>
    </row>
    <row r="14" spans="1:5" x14ac:dyDescent="0.2">
      <c r="A14" s="28">
        <v>4115</v>
      </c>
      <c r="B14" s="22" t="s">
        <v>257</v>
      </c>
      <c r="C14" s="21">
        <v>0</v>
      </c>
      <c r="D14" s="27"/>
      <c r="E14" s="26"/>
    </row>
    <row r="15" spans="1:5" x14ac:dyDescent="0.2">
      <c r="A15" s="28">
        <v>4116</v>
      </c>
      <c r="B15" s="22" t="s">
        <v>256</v>
      </c>
      <c r="C15" s="21">
        <v>0</v>
      </c>
      <c r="D15" s="27"/>
      <c r="E15" s="26"/>
    </row>
    <row r="16" spans="1:5" x14ac:dyDescent="0.2">
      <c r="A16" s="28">
        <v>4117</v>
      </c>
      <c r="B16" s="22" t="s">
        <v>255</v>
      </c>
      <c r="C16" s="21">
        <v>0</v>
      </c>
      <c r="D16" s="27"/>
      <c r="E16" s="26"/>
    </row>
    <row r="17" spans="1:5" ht="20.399999999999999" x14ac:dyDescent="0.2">
      <c r="A17" s="28">
        <v>4118</v>
      </c>
      <c r="B17" s="29" t="s">
        <v>254</v>
      </c>
      <c r="C17" s="21">
        <v>0</v>
      </c>
      <c r="D17" s="27"/>
      <c r="E17" s="26"/>
    </row>
    <row r="18" spans="1:5" x14ac:dyDescent="0.2">
      <c r="A18" s="28">
        <v>4119</v>
      </c>
      <c r="B18" s="22" t="s">
        <v>253</v>
      </c>
      <c r="C18" s="21">
        <v>0</v>
      </c>
      <c r="D18" s="27"/>
      <c r="E18" s="26"/>
    </row>
    <row r="19" spans="1:5" x14ac:dyDescent="0.2">
      <c r="A19" s="28">
        <v>4120</v>
      </c>
      <c r="B19" s="22" t="s">
        <v>252</v>
      </c>
      <c r="C19" s="21">
        <f>SUM(C20:C24)</f>
        <v>0</v>
      </c>
      <c r="D19" s="27"/>
      <c r="E19" s="26"/>
    </row>
    <row r="20" spans="1:5" x14ac:dyDescent="0.2">
      <c r="A20" s="28">
        <v>4121</v>
      </c>
      <c r="B20" s="22" t="s">
        <v>251</v>
      </c>
      <c r="C20" s="21">
        <v>0</v>
      </c>
      <c r="D20" s="27"/>
      <c r="E20" s="26"/>
    </row>
    <row r="21" spans="1:5" x14ac:dyDescent="0.2">
      <c r="A21" s="28">
        <v>4122</v>
      </c>
      <c r="B21" s="22" t="s">
        <v>250</v>
      </c>
      <c r="C21" s="21">
        <v>0</v>
      </c>
      <c r="D21" s="27"/>
      <c r="E21" s="26"/>
    </row>
    <row r="22" spans="1:5" x14ac:dyDescent="0.2">
      <c r="A22" s="28">
        <v>4123</v>
      </c>
      <c r="B22" s="22" t="s">
        <v>249</v>
      </c>
      <c r="C22" s="21">
        <v>0</v>
      </c>
      <c r="D22" s="27"/>
      <c r="E22" s="26"/>
    </row>
    <row r="23" spans="1:5" x14ac:dyDescent="0.2">
      <c r="A23" s="28">
        <v>4124</v>
      </c>
      <c r="B23" s="22" t="s">
        <v>248</v>
      </c>
      <c r="C23" s="21">
        <v>0</v>
      </c>
      <c r="D23" s="27"/>
      <c r="E23" s="26"/>
    </row>
    <row r="24" spans="1:5" x14ac:dyDescent="0.2">
      <c r="A24" s="28">
        <v>4129</v>
      </c>
      <c r="B24" s="22" t="s">
        <v>247</v>
      </c>
      <c r="C24" s="21">
        <v>0</v>
      </c>
      <c r="D24" s="27"/>
      <c r="E24" s="26"/>
    </row>
    <row r="25" spans="1:5" x14ac:dyDescent="0.2">
      <c r="A25" s="28">
        <v>4130</v>
      </c>
      <c r="B25" s="22" t="s">
        <v>246</v>
      </c>
      <c r="C25" s="21">
        <f>SUM(C26:C27)</f>
        <v>0</v>
      </c>
      <c r="D25" s="27"/>
      <c r="E25" s="26"/>
    </row>
    <row r="26" spans="1:5" x14ac:dyDescent="0.2">
      <c r="A26" s="28">
        <v>4131</v>
      </c>
      <c r="B26" s="22" t="s">
        <v>245</v>
      </c>
      <c r="C26" s="21">
        <v>0</v>
      </c>
      <c r="D26" s="27"/>
      <c r="E26" s="26"/>
    </row>
    <row r="27" spans="1:5" ht="20.399999999999999" x14ac:dyDescent="0.2">
      <c r="A27" s="28">
        <v>4132</v>
      </c>
      <c r="B27" s="29" t="s">
        <v>244</v>
      </c>
      <c r="C27" s="21">
        <v>0</v>
      </c>
      <c r="D27" s="27"/>
      <c r="E27" s="26"/>
    </row>
    <row r="28" spans="1:5" x14ac:dyDescent="0.2">
      <c r="A28" s="28">
        <v>4140</v>
      </c>
      <c r="B28" s="22" t="s">
        <v>243</v>
      </c>
      <c r="C28" s="21">
        <f>SUM(C29:C33)</f>
        <v>0</v>
      </c>
      <c r="D28" s="27"/>
      <c r="E28" s="26"/>
    </row>
    <row r="29" spans="1:5" x14ac:dyDescent="0.2">
      <c r="A29" s="28">
        <v>4141</v>
      </c>
      <c r="B29" s="22" t="s">
        <v>242</v>
      </c>
      <c r="C29" s="21">
        <v>0</v>
      </c>
      <c r="D29" s="27"/>
      <c r="E29" s="26"/>
    </row>
    <row r="30" spans="1:5" x14ac:dyDescent="0.2">
      <c r="A30" s="28">
        <v>4143</v>
      </c>
      <c r="B30" s="22" t="s">
        <v>241</v>
      </c>
      <c r="C30" s="21">
        <v>0</v>
      </c>
      <c r="D30" s="27"/>
      <c r="E30" s="26"/>
    </row>
    <row r="31" spans="1:5" x14ac:dyDescent="0.2">
      <c r="A31" s="28">
        <v>4144</v>
      </c>
      <c r="B31" s="22" t="s">
        <v>240</v>
      </c>
      <c r="C31" s="21">
        <v>0</v>
      </c>
      <c r="D31" s="27"/>
      <c r="E31" s="26"/>
    </row>
    <row r="32" spans="1:5" ht="20.399999999999999" x14ac:dyDescent="0.2">
      <c r="A32" s="28">
        <v>4145</v>
      </c>
      <c r="B32" s="29" t="s">
        <v>239</v>
      </c>
      <c r="C32" s="21">
        <v>0</v>
      </c>
      <c r="D32" s="27"/>
      <c r="E32" s="26"/>
    </row>
    <row r="33" spans="1:5" x14ac:dyDescent="0.2">
      <c r="A33" s="28">
        <v>4149</v>
      </c>
      <c r="B33" s="22" t="s">
        <v>238</v>
      </c>
      <c r="C33" s="21">
        <v>0</v>
      </c>
      <c r="D33" s="27"/>
      <c r="E33" s="26"/>
    </row>
    <row r="34" spans="1:5" x14ac:dyDescent="0.2">
      <c r="A34" s="28">
        <v>4150</v>
      </c>
      <c r="B34" s="22" t="s">
        <v>237</v>
      </c>
      <c r="C34" s="21">
        <f>SUM(C35:C36)</f>
        <v>0</v>
      </c>
      <c r="D34" s="27"/>
      <c r="E34" s="26"/>
    </row>
    <row r="35" spans="1:5" x14ac:dyDescent="0.2">
      <c r="A35" s="28">
        <v>4151</v>
      </c>
      <c r="B35" s="22" t="s">
        <v>237</v>
      </c>
      <c r="C35" s="21">
        <v>0</v>
      </c>
      <c r="D35" s="27"/>
      <c r="E35" s="26"/>
    </row>
    <row r="36" spans="1:5" ht="20.399999999999999" x14ac:dyDescent="0.2">
      <c r="A36" s="28">
        <v>4154</v>
      </c>
      <c r="B36" s="29" t="s">
        <v>236</v>
      </c>
      <c r="C36" s="21">
        <v>0</v>
      </c>
      <c r="D36" s="27"/>
      <c r="E36" s="26"/>
    </row>
    <row r="37" spans="1:5" x14ac:dyDescent="0.2">
      <c r="A37" s="28">
        <v>4160</v>
      </c>
      <c r="B37" s="22" t="s">
        <v>235</v>
      </c>
      <c r="C37" s="21">
        <f>SUM(C38:C45)</f>
        <v>0</v>
      </c>
      <c r="D37" s="27"/>
      <c r="E37" s="26"/>
    </row>
    <row r="38" spans="1:5" x14ac:dyDescent="0.2">
      <c r="A38" s="28">
        <v>4161</v>
      </c>
      <c r="B38" s="22" t="s">
        <v>234</v>
      </c>
      <c r="C38" s="21">
        <v>0</v>
      </c>
      <c r="D38" s="27"/>
      <c r="E38" s="26"/>
    </row>
    <row r="39" spans="1:5" x14ac:dyDescent="0.2">
      <c r="A39" s="28">
        <v>4162</v>
      </c>
      <c r="B39" s="22" t="s">
        <v>233</v>
      </c>
      <c r="C39" s="21">
        <v>0</v>
      </c>
      <c r="D39" s="27"/>
      <c r="E39" s="26"/>
    </row>
    <row r="40" spans="1:5" x14ac:dyDescent="0.2">
      <c r="A40" s="28">
        <v>4163</v>
      </c>
      <c r="B40" s="22" t="s">
        <v>232</v>
      </c>
      <c r="C40" s="21">
        <v>0</v>
      </c>
      <c r="D40" s="27"/>
      <c r="E40" s="26"/>
    </row>
    <row r="41" spans="1:5" x14ac:dyDescent="0.2">
      <c r="A41" s="28">
        <v>4164</v>
      </c>
      <c r="B41" s="22" t="s">
        <v>231</v>
      </c>
      <c r="C41" s="21">
        <v>0</v>
      </c>
      <c r="D41" s="27"/>
      <c r="E41" s="26"/>
    </row>
    <row r="42" spans="1:5" x14ac:dyDescent="0.2">
      <c r="A42" s="28">
        <v>4165</v>
      </c>
      <c r="B42" s="22" t="s">
        <v>230</v>
      </c>
      <c r="C42" s="21">
        <v>0</v>
      </c>
      <c r="D42" s="27"/>
      <c r="E42" s="26"/>
    </row>
    <row r="43" spans="1:5" ht="20.399999999999999" x14ac:dyDescent="0.2">
      <c r="A43" s="28">
        <v>4166</v>
      </c>
      <c r="B43" s="29" t="s">
        <v>229</v>
      </c>
      <c r="C43" s="21">
        <v>0</v>
      </c>
      <c r="D43" s="27"/>
      <c r="E43" s="26"/>
    </row>
    <row r="44" spans="1:5" x14ac:dyDescent="0.2">
      <c r="A44" s="28">
        <v>4168</v>
      </c>
      <c r="B44" s="22" t="s">
        <v>228</v>
      </c>
      <c r="C44" s="21">
        <v>0</v>
      </c>
      <c r="D44" s="27"/>
      <c r="E44" s="26"/>
    </row>
    <row r="45" spans="1:5" x14ac:dyDescent="0.2">
      <c r="A45" s="28">
        <v>4169</v>
      </c>
      <c r="B45" s="22" t="s">
        <v>227</v>
      </c>
      <c r="C45" s="21">
        <v>0</v>
      </c>
      <c r="D45" s="27"/>
      <c r="E45" s="26"/>
    </row>
    <row r="46" spans="1:5" x14ac:dyDescent="0.2">
      <c r="A46" s="28">
        <v>4170</v>
      </c>
      <c r="B46" s="22" t="s">
        <v>226</v>
      </c>
      <c r="C46" s="21">
        <f>SUM(C47:C54)</f>
        <v>10485090.85</v>
      </c>
      <c r="D46" s="27"/>
      <c r="E46" s="26"/>
    </row>
    <row r="47" spans="1:5" x14ac:dyDescent="0.2">
      <c r="A47" s="28">
        <v>4171</v>
      </c>
      <c r="B47" s="30" t="s">
        <v>225</v>
      </c>
      <c r="C47" s="21">
        <v>0</v>
      </c>
      <c r="D47" s="27"/>
      <c r="E47" s="26"/>
    </row>
    <row r="48" spans="1:5" x14ac:dyDescent="0.2">
      <c r="A48" s="28">
        <v>4172</v>
      </c>
      <c r="B48" s="22" t="s">
        <v>224</v>
      </c>
      <c r="C48" s="21">
        <v>0</v>
      </c>
      <c r="D48" s="27"/>
      <c r="E48" s="26"/>
    </row>
    <row r="49" spans="1:5" ht="20.399999999999999" x14ac:dyDescent="0.2">
      <c r="A49" s="28">
        <v>4173</v>
      </c>
      <c r="B49" s="29" t="s">
        <v>223</v>
      </c>
      <c r="C49" s="21">
        <v>10485090.85</v>
      </c>
      <c r="D49" s="27"/>
      <c r="E49" s="26"/>
    </row>
    <row r="50" spans="1:5" ht="20.399999999999999" x14ac:dyDescent="0.2">
      <c r="A50" s="28">
        <v>4174</v>
      </c>
      <c r="B50" s="29" t="s">
        <v>222</v>
      </c>
      <c r="C50" s="21">
        <v>0</v>
      </c>
      <c r="D50" s="27"/>
      <c r="E50" s="26"/>
    </row>
    <row r="51" spans="1:5" ht="20.399999999999999" x14ac:dyDescent="0.2">
      <c r="A51" s="28">
        <v>4175</v>
      </c>
      <c r="B51" s="29" t="s">
        <v>221</v>
      </c>
      <c r="C51" s="21">
        <v>0</v>
      </c>
      <c r="D51" s="27"/>
      <c r="E51" s="26"/>
    </row>
    <row r="52" spans="1:5" ht="20.399999999999999" x14ac:dyDescent="0.2">
      <c r="A52" s="28">
        <v>4176</v>
      </c>
      <c r="B52" s="29" t="s">
        <v>220</v>
      </c>
      <c r="C52" s="21">
        <v>0</v>
      </c>
      <c r="D52" s="27"/>
      <c r="E52" s="26"/>
    </row>
    <row r="53" spans="1:5" ht="20.399999999999999" x14ac:dyDescent="0.2">
      <c r="A53" s="28">
        <v>4177</v>
      </c>
      <c r="B53" s="29" t="s">
        <v>219</v>
      </c>
      <c r="C53" s="21">
        <v>0</v>
      </c>
      <c r="D53" s="27"/>
      <c r="E53" s="26"/>
    </row>
    <row r="54" spans="1:5" x14ac:dyDescent="0.2">
      <c r="A54" s="28">
        <v>4178</v>
      </c>
      <c r="B54" s="29" t="s">
        <v>218</v>
      </c>
      <c r="C54" s="21">
        <v>0</v>
      </c>
      <c r="D54" s="27"/>
      <c r="E54" s="26"/>
    </row>
    <row r="55" spans="1:5" x14ac:dyDescent="0.2">
      <c r="A55" s="28"/>
      <c r="B55" s="29"/>
      <c r="C55" s="21"/>
      <c r="D55" s="27"/>
      <c r="E55" s="26"/>
    </row>
    <row r="56" spans="1:5" x14ac:dyDescent="0.2">
      <c r="A56" s="25" t="s">
        <v>217</v>
      </c>
      <c r="B56" s="25"/>
      <c r="C56" s="25"/>
      <c r="D56" s="25"/>
      <c r="E56" s="25"/>
    </row>
    <row r="57" spans="1:5" x14ac:dyDescent="0.2">
      <c r="A57" s="24" t="s">
        <v>188</v>
      </c>
      <c r="B57" s="24" t="s">
        <v>187</v>
      </c>
      <c r="C57" s="24" t="s">
        <v>186</v>
      </c>
      <c r="D57" s="24" t="s">
        <v>216</v>
      </c>
      <c r="E57" s="24"/>
    </row>
    <row r="58" spans="1:5" ht="30.6" x14ac:dyDescent="0.2">
      <c r="A58" s="28">
        <v>4200</v>
      </c>
      <c r="B58" s="29" t="s">
        <v>215</v>
      </c>
      <c r="C58" s="21">
        <f>+C59+C65</f>
        <v>231816359.88</v>
      </c>
      <c r="D58" s="27"/>
      <c r="E58" s="26"/>
    </row>
    <row r="59" spans="1:5" x14ac:dyDescent="0.2">
      <c r="A59" s="28">
        <v>4210</v>
      </c>
      <c r="B59" s="29" t="s">
        <v>214</v>
      </c>
      <c r="C59" s="21">
        <f>SUM(C60:C64)</f>
        <v>0</v>
      </c>
      <c r="D59" s="27"/>
      <c r="E59" s="26"/>
    </row>
    <row r="60" spans="1:5" x14ac:dyDescent="0.2">
      <c r="A60" s="28">
        <v>4211</v>
      </c>
      <c r="B60" s="22" t="s">
        <v>121</v>
      </c>
      <c r="C60" s="21">
        <v>0</v>
      </c>
      <c r="D60" s="27"/>
      <c r="E60" s="26"/>
    </row>
    <row r="61" spans="1:5" x14ac:dyDescent="0.2">
      <c r="A61" s="28">
        <v>4212</v>
      </c>
      <c r="B61" s="22" t="s">
        <v>118</v>
      </c>
      <c r="C61" s="21">
        <v>0</v>
      </c>
      <c r="D61" s="27"/>
      <c r="E61" s="26"/>
    </row>
    <row r="62" spans="1:5" x14ac:dyDescent="0.2">
      <c r="A62" s="28">
        <v>4213</v>
      </c>
      <c r="B62" s="22" t="s">
        <v>115</v>
      </c>
      <c r="C62" s="21">
        <v>0</v>
      </c>
      <c r="D62" s="27"/>
      <c r="E62" s="26"/>
    </row>
    <row r="63" spans="1:5" x14ac:dyDescent="0.2">
      <c r="A63" s="28">
        <v>4214</v>
      </c>
      <c r="B63" s="22" t="s">
        <v>213</v>
      </c>
      <c r="C63" s="21">
        <v>0</v>
      </c>
      <c r="D63" s="27"/>
      <c r="E63" s="26"/>
    </row>
    <row r="64" spans="1:5" x14ac:dyDescent="0.2">
      <c r="A64" s="28">
        <v>4215</v>
      </c>
      <c r="B64" s="22" t="s">
        <v>212</v>
      </c>
      <c r="C64" s="21">
        <v>0</v>
      </c>
      <c r="D64" s="27"/>
      <c r="E64" s="26"/>
    </row>
    <row r="65" spans="1:5" x14ac:dyDescent="0.2">
      <c r="A65" s="28">
        <v>4220</v>
      </c>
      <c r="B65" s="22" t="s">
        <v>211</v>
      </c>
      <c r="C65" s="21">
        <f>SUM(C66:C69)</f>
        <v>231816359.88</v>
      </c>
      <c r="D65" s="27"/>
      <c r="E65" s="26"/>
    </row>
    <row r="66" spans="1:5" x14ac:dyDescent="0.2">
      <c r="A66" s="28">
        <v>4221</v>
      </c>
      <c r="B66" s="22" t="s">
        <v>210</v>
      </c>
      <c r="C66" s="21">
        <v>231816359.88</v>
      </c>
      <c r="D66" s="27"/>
      <c r="E66" s="26"/>
    </row>
    <row r="67" spans="1:5" x14ac:dyDescent="0.2">
      <c r="A67" s="28">
        <v>4223</v>
      </c>
      <c r="B67" s="22" t="s">
        <v>148</v>
      </c>
      <c r="C67" s="21">
        <v>0</v>
      </c>
      <c r="D67" s="27"/>
      <c r="E67" s="26"/>
    </row>
    <row r="68" spans="1:5" x14ac:dyDescent="0.2">
      <c r="A68" s="28">
        <v>4225</v>
      </c>
      <c r="B68" s="22" t="s">
        <v>140</v>
      </c>
      <c r="C68" s="21">
        <v>0</v>
      </c>
      <c r="D68" s="27"/>
      <c r="E68" s="26"/>
    </row>
    <row r="69" spans="1:5" x14ac:dyDescent="0.2">
      <c r="A69" s="28">
        <v>4227</v>
      </c>
      <c r="B69" s="22" t="s">
        <v>209</v>
      </c>
      <c r="C69" s="21">
        <v>0</v>
      </c>
      <c r="D69" s="27"/>
      <c r="E69" s="26"/>
    </row>
    <row r="70" spans="1:5" x14ac:dyDescent="0.2">
      <c r="A70" s="26"/>
      <c r="B70" s="26"/>
      <c r="C70" s="26"/>
      <c r="D70" s="26"/>
      <c r="E70" s="26"/>
    </row>
    <row r="71" spans="1:5" x14ac:dyDescent="0.2">
      <c r="A71" s="25" t="s">
        <v>208</v>
      </c>
      <c r="B71" s="25"/>
      <c r="C71" s="25"/>
      <c r="D71" s="25"/>
      <c r="E71" s="25"/>
    </row>
    <row r="72" spans="1:5" x14ac:dyDescent="0.2">
      <c r="A72" s="24" t="s">
        <v>188</v>
      </c>
      <c r="B72" s="24" t="s">
        <v>187</v>
      </c>
      <c r="C72" s="24" t="s">
        <v>186</v>
      </c>
      <c r="D72" s="24" t="s">
        <v>207</v>
      </c>
      <c r="E72" s="24" t="s">
        <v>184</v>
      </c>
    </row>
    <row r="73" spans="1:5" x14ac:dyDescent="0.2">
      <c r="A73" s="23">
        <v>4300</v>
      </c>
      <c r="B73" s="22" t="s">
        <v>49</v>
      </c>
      <c r="C73" s="21">
        <f>C74+C77+C83+C85+C87</f>
        <v>4.2300000000000004</v>
      </c>
      <c r="D73" s="19"/>
      <c r="E73" s="19"/>
    </row>
    <row r="74" spans="1:5" x14ac:dyDescent="0.2">
      <c r="A74" s="23">
        <v>4310</v>
      </c>
      <c r="B74" s="22" t="s">
        <v>206</v>
      </c>
      <c r="C74" s="21">
        <f>SUM(C75:C76)</f>
        <v>0</v>
      </c>
      <c r="D74" s="19"/>
      <c r="E74" s="19"/>
    </row>
    <row r="75" spans="1:5" x14ac:dyDescent="0.2">
      <c r="A75" s="23">
        <v>4311</v>
      </c>
      <c r="B75" s="22" t="s">
        <v>205</v>
      </c>
      <c r="C75" s="21">
        <v>0</v>
      </c>
      <c r="D75" s="19"/>
      <c r="E75" s="19"/>
    </row>
    <row r="76" spans="1:5" x14ac:dyDescent="0.2">
      <c r="A76" s="23">
        <v>4319</v>
      </c>
      <c r="B76" s="22" t="s">
        <v>204</v>
      </c>
      <c r="C76" s="21">
        <v>0</v>
      </c>
      <c r="D76" s="19"/>
      <c r="E76" s="19"/>
    </row>
    <row r="77" spans="1:5" x14ac:dyDescent="0.2">
      <c r="A77" s="23">
        <v>4320</v>
      </c>
      <c r="B77" s="22" t="s">
        <v>203</v>
      </c>
      <c r="C77" s="21">
        <f>SUM(C78:C82)</f>
        <v>0</v>
      </c>
      <c r="D77" s="19"/>
      <c r="E77" s="19"/>
    </row>
    <row r="78" spans="1:5" x14ac:dyDescent="0.2">
      <c r="A78" s="23">
        <v>4321</v>
      </c>
      <c r="B78" s="22" t="s">
        <v>202</v>
      </c>
      <c r="C78" s="21">
        <v>0</v>
      </c>
      <c r="D78" s="19"/>
      <c r="E78" s="19"/>
    </row>
    <row r="79" spans="1:5" x14ac:dyDescent="0.2">
      <c r="A79" s="23">
        <v>4322</v>
      </c>
      <c r="B79" s="22" t="s">
        <v>201</v>
      </c>
      <c r="C79" s="21">
        <v>0</v>
      </c>
      <c r="D79" s="19"/>
      <c r="E79" s="19"/>
    </row>
    <row r="80" spans="1:5" x14ac:dyDescent="0.2">
      <c r="A80" s="23">
        <v>4323</v>
      </c>
      <c r="B80" s="22" t="s">
        <v>200</v>
      </c>
      <c r="C80" s="21">
        <v>0</v>
      </c>
      <c r="D80" s="19"/>
      <c r="E80" s="19"/>
    </row>
    <row r="81" spans="1:5" x14ac:dyDescent="0.2">
      <c r="A81" s="23">
        <v>4324</v>
      </c>
      <c r="B81" s="22" t="s">
        <v>199</v>
      </c>
      <c r="C81" s="21">
        <v>0</v>
      </c>
      <c r="D81" s="19"/>
      <c r="E81" s="19"/>
    </row>
    <row r="82" spans="1:5" x14ac:dyDescent="0.2">
      <c r="A82" s="23">
        <v>4325</v>
      </c>
      <c r="B82" s="22" t="s">
        <v>198</v>
      </c>
      <c r="C82" s="21">
        <v>0</v>
      </c>
      <c r="D82" s="19"/>
      <c r="E82" s="19"/>
    </row>
    <row r="83" spans="1:5" x14ac:dyDescent="0.2">
      <c r="A83" s="23">
        <v>4330</v>
      </c>
      <c r="B83" s="22" t="s">
        <v>197</v>
      </c>
      <c r="C83" s="21">
        <f>SUM(C84)</f>
        <v>0</v>
      </c>
      <c r="D83" s="19"/>
      <c r="E83" s="19"/>
    </row>
    <row r="84" spans="1:5" x14ac:dyDescent="0.2">
      <c r="A84" s="23">
        <v>4331</v>
      </c>
      <c r="B84" s="22" t="s">
        <v>197</v>
      </c>
      <c r="C84" s="21">
        <v>0</v>
      </c>
      <c r="D84" s="19"/>
      <c r="E84" s="19"/>
    </row>
    <row r="85" spans="1:5" x14ac:dyDescent="0.2">
      <c r="A85" s="23">
        <v>4340</v>
      </c>
      <c r="B85" s="22" t="s">
        <v>196</v>
      </c>
      <c r="C85" s="21">
        <f>SUM(C86)</f>
        <v>0</v>
      </c>
      <c r="D85" s="19"/>
      <c r="E85" s="19"/>
    </row>
    <row r="86" spans="1:5" x14ac:dyDescent="0.2">
      <c r="A86" s="23">
        <v>4341</v>
      </c>
      <c r="B86" s="22" t="s">
        <v>196</v>
      </c>
      <c r="C86" s="21">
        <v>0</v>
      </c>
      <c r="D86" s="19"/>
      <c r="E86" s="19"/>
    </row>
    <row r="87" spans="1:5" x14ac:dyDescent="0.2">
      <c r="A87" s="23">
        <v>4390</v>
      </c>
      <c r="B87" s="22" t="s">
        <v>190</v>
      </c>
      <c r="C87" s="21">
        <f>SUM(C88:C94)</f>
        <v>4.2300000000000004</v>
      </c>
      <c r="D87" s="19"/>
      <c r="E87" s="19"/>
    </row>
    <row r="88" spans="1:5" x14ac:dyDescent="0.2">
      <c r="A88" s="23">
        <v>4392</v>
      </c>
      <c r="B88" s="22" t="s">
        <v>195</v>
      </c>
      <c r="C88" s="21">
        <v>0</v>
      </c>
      <c r="D88" s="19"/>
      <c r="E88" s="19"/>
    </row>
    <row r="89" spans="1:5" x14ac:dyDescent="0.2">
      <c r="A89" s="23">
        <v>4393</v>
      </c>
      <c r="B89" s="22" t="s">
        <v>194</v>
      </c>
      <c r="C89" s="21">
        <v>0</v>
      </c>
      <c r="D89" s="19"/>
      <c r="E89" s="19"/>
    </row>
    <row r="90" spans="1:5" x14ac:dyDescent="0.2">
      <c r="A90" s="23">
        <v>4394</v>
      </c>
      <c r="B90" s="22" t="s">
        <v>193</v>
      </c>
      <c r="C90" s="21">
        <v>0</v>
      </c>
      <c r="D90" s="19"/>
      <c r="E90" s="19"/>
    </row>
    <row r="91" spans="1:5" x14ac:dyDescent="0.2">
      <c r="A91" s="23">
        <v>4395</v>
      </c>
      <c r="B91" s="22" t="s">
        <v>73</v>
      </c>
      <c r="C91" s="21">
        <v>0</v>
      </c>
      <c r="D91" s="19"/>
      <c r="E91" s="19"/>
    </row>
    <row r="92" spans="1:5" x14ac:dyDescent="0.2">
      <c r="A92" s="23">
        <v>4396</v>
      </c>
      <c r="B92" s="22" t="s">
        <v>192</v>
      </c>
      <c r="C92" s="21">
        <v>0</v>
      </c>
      <c r="D92" s="19"/>
      <c r="E92" s="19"/>
    </row>
    <row r="93" spans="1:5" x14ac:dyDescent="0.2">
      <c r="A93" s="23">
        <v>4397</v>
      </c>
      <c r="B93" s="22" t="s">
        <v>191</v>
      </c>
      <c r="C93" s="21">
        <v>0</v>
      </c>
      <c r="D93" s="19"/>
      <c r="E93" s="19"/>
    </row>
    <row r="94" spans="1:5" x14ac:dyDescent="0.2">
      <c r="A94" s="23">
        <v>4399</v>
      </c>
      <c r="B94" s="22" t="s">
        <v>190</v>
      </c>
      <c r="C94" s="21">
        <v>4.2300000000000004</v>
      </c>
      <c r="D94" s="19"/>
      <c r="E94" s="19"/>
    </row>
    <row r="95" spans="1:5" x14ac:dyDescent="0.2">
      <c r="A95" s="26"/>
      <c r="B95" s="26"/>
      <c r="C95" s="26"/>
      <c r="D95" s="26"/>
      <c r="E95" s="26"/>
    </row>
    <row r="96" spans="1:5" x14ac:dyDescent="0.2">
      <c r="A96" s="25" t="s">
        <v>189</v>
      </c>
      <c r="B96" s="25"/>
      <c r="C96" s="25"/>
      <c r="D96" s="25"/>
      <c r="E96" s="25"/>
    </row>
    <row r="97" spans="1:5" x14ac:dyDescent="0.2">
      <c r="A97" s="24" t="s">
        <v>188</v>
      </c>
      <c r="B97" s="24" t="s">
        <v>187</v>
      </c>
      <c r="C97" s="24" t="s">
        <v>186</v>
      </c>
      <c r="D97" s="24" t="s">
        <v>185</v>
      </c>
      <c r="E97" s="24" t="s">
        <v>184</v>
      </c>
    </row>
    <row r="98" spans="1:5" x14ac:dyDescent="0.2">
      <c r="A98" s="23">
        <v>5000</v>
      </c>
      <c r="B98" s="22" t="s">
        <v>47</v>
      </c>
      <c r="C98" s="21">
        <f>C99+C127+C160+C170+C185+C214</f>
        <v>165266249.12000003</v>
      </c>
      <c r="D98" s="20">
        <v>1</v>
      </c>
      <c r="E98" s="19"/>
    </row>
    <row r="99" spans="1:5" x14ac:dyDescent="0.2">
      <c r="A99" s="23">
        <v>5100</v>
      </c>
      <c r="B99" s="22" t="s">
        <v>183</v>
      </c>
      <c r="C99" s="21">
        <f>C100+C107+C117</f>
        <v>29423381.460000001</v>
      </c>
      <c r="D99" s="20">
        <f t="shared" ref="D99:D130" si="0">C99/$C$98</f>
        <v>0.17803623919990855</v>
      </c>
      <c r="E99" s="19"/>
    </row>
    <row r="100" spans="1:5" x14ac:dyDescent="0.2">
      <c r="A100" s="23">
        <v>5110</v>
      </c>
      <c r="B100" s="22" t="s">
        <v>182</v>
      </c>
      <c r="C100" s="21">
        <f>SUM(C101:C106)</f>
        <v>18016442.079999998</v>
      </c>
      <c r="D100" s="20">
        <f t="shared" si="0"/>
        <v>0.10901464864080165</v>
      </c>
      <c r="E100" s="19"/>
    </row>
    <row r="101" spans="1:5" x14ac:dyDescent="0.2">
      <c r="A101" s="23">
        <v>5111</v>
      </c>
      <c r="B101" s="22" t="s">
        <v>181</v>
      </c>
      <c r="C101" s="21">
        <v>2975282.67</v>
      </c>
      <c r="D101" s="20">
        <f t="shared" si="0"/>
        <v>1.8002966037183089E-2</v>
      </c>
      <c r="E101" s="19"/>
    </row>
    <row r="102" spans="1:5" x14ac:dyDescent="0.2">
      <c r="A102" s="23">
        <v>5112</v>
      </c>
      <c r="B102" s="22" t="s">
        <v>180</v>
      </c>
      <c r="C102" s="21">
        <v>5297840.87</v>
      </c>
      <c r="D102" s="20">
        <f t="shared" si="0"/>
        <v>3.2056399284243642E-2</v>
      </c>
      <c r="E102" s="19"/>
    </row>
    <row r="103" spans="1:5" x14ac:dyDescent="0.2">
      <c r="A103" s="23">
        <v>5113</v>
      </c>
      <c r="B103" s="22" t="s">
        <v>179</v>
      </c>
      <c r="C103" s="21">
        <v>2426486.75</v>
      </c>
      <c r="D103" s="20">
        <f t="shared" si="0"/>
        <v>1.4682288506700027E-2</v>
      </c>
      <c r="E103" s="19"/>
    </row>
    <row r="104" spans="1:5" x14ac:dyDescent="0.2">
      <c r="A104" s="23">
        <v>5114</v>
      </c>
      <c r="B104" s="22" t="s">
        <v>178</v>
      </c>
      <c r="C104" s="21">
        <v>1648590.8</v>
      </c>
      <c r="D104" s="20">
        <f t="shared" si="0"/>
        <v>9.9753628389239735E-3</v>
      </c>
      <c r="E104" s="19"/>
    </row>
    <row r="105" spans="1:5" x14ac:dyDescent="0.2">
      <c r="A105" s="23">
        <v>5115</v>
      </c>
      <c r="B105" s="22" t="s">
        <v>177</v>
      </c>
      <c r="C105" s="21">
        <v>5668240.9900000002</v>
      </c>
      <c r="D105" s="20">
        <f t="shared" si="0"/>
        <v>3.4297631973750936E-2</v>
      </c>
      <c r="E105" s="19"/>
    </row>
    <row r="106" spans="1:5" x14ac:dyDescent="0.2">
      <c r="A106" s="23">
        <v>5116</v>
      </c>
      <c r="B106" s="22" t="s">
        <v>176</v>
      </c>
      <c r="C106" s="21">
        <v>0</v>
      </c>
      <c r="D106" s="20">
        <f t="shared" si="0"/>
        <v>0</v>
      </c>
      <c r="E106" s="19"/>
    </row>
    <row r="107" spans="1:5" x14ac:dyDescent="0.2">
      <c r="A107" s="23">
        <v>5120</v>
      </c>
      <c r="B107" s="22" t="s">
        <v>175</v>
      </c>
      <c r="C107" s="21">
        <f>SUM(C108:C116)</f>
        <v>2097167.7499999995</v>
      </c>
      <c r="D107" s="20">
        <f t="shared" si="0"/>
        <v>1.2689631193101281E-2</v>
      </c>
      <c r="E107" s="19"/>
    </row>
    <row r="108" spans="1:5" x14ac:dyDescent="0.2">
      <c r="A108" s="23">
        <v>5121</v>
      </c>
      <c r="B108" s="22" t="s">
        <v>174</v>
      </c>
      <c r="C108" s="21">
        <v>99172.56</v>
      </c>
      <c r="D108" s="20">
        <f t="shared" si="0"/>
        <v>6.0007751448385978E-4</v>
      </c>
      <c r="E108" s="19"/>
    </row>
    <row r="109" spans="1:5" x14ac:dyDescent="0.2">
      <c r="A109" s="23">
        <v>5122</v>
      </c>
      <c r="B109" s="22" t="s">
        <v>173</v>
      </c>
      <c r="C109" s="21">
        <v>50619.75</v>
      </c>
      <c r="D109" s="20">
        <f t="shared" si="0"/>
        <v>3.0629212116531389E-4</v>
      </c>
      <c r="E109" s="19"/>
    </row>
    <row r="110" spans="1:5" x14ac:dyDescent="0.2">
      <c r="A110" s="23">
        <v>5123</v>
      </c>
      <c r="B110" s="22" t="s">
        <v>172</v>
      </c>
      <c r="C110" s="21">
        <v>0</v>
      </c>
      <c r="D110" s="20">
        <f t="shared" si="0"/>
        <v>0</v>
      </c>
      <c r="E110" s="19"/>
    </row>
    <row r="111" spans="1:5" x14ac:dyDescent="0.2">
      <c r="A111" s="23">
        <v>5124</v>
      </c>
      <c r="B111" s="22" t="s">
        <v>171</v>
      </c>
      <c r="C111" s="21">
        <v>91583.28</v>
      </c>
      <c r="D111" s="20">
        <f t="shared" si="0"/>
        <v>5.5415597853558868E-4</v>
      </c>
      <c r="E111" s="19"/>
    </row>
    <row r="112" spans="1:5" x14ac:dyDescent="0.2">
      <c r="A112" s="23">
        <v>5125</v>
      </c>
      <c r="B112" s="22" t="s">
        <v>170</v>
      </c>
      <c r="C112" s="21">
        <v>25507.200000000001</v>
      </c>
      <c r="D112" s="20">
        <f t="shared" si="0"/>
        <v>1.5434004302644511E-4</v>
      </c>
      <c r="E112" s="19"/>
    </row>
    <row r="113" spans="1:5" x14ac:dyDescent="0.2">
      <c r="A113" s="23">
        <v>5126</v>
      </c>
      <c r="B113" s="22" t="s">
        <v>169</v>
      </c>
      <c r="C113" s="21">
        <v>1000999.07</v>
      </c>
      <c r="D113" s="20">
        <f t="shared" si="0"/>
        <v>6.0568874487686424E-3</v>
      </c>
      <c r="E113" s="19"/>
    </row>
    <row r="114" spans="1:5" x14ac:dyDescent="0.2">
      <c r="A114" s="23">
        <v>5127</v>
      </c>
      <c r="B114" s="22" t="s">
        <v>168</v>
      </c>
      <c r="C114" s="21">
        <v>819199.38</v>
      </c>
      <c r="D114" s="20">
        <f t="shared" si="0"/>
        <v>4.9568462064216046E-3</v>
      </c>
      <c r="E114" s="19"/>
    </row>
    <row r="115" spans="1:5" x14ac:dyDescent="0.2">
      <c r="A115" s="23">
        <v>5128</v>
      </c>
      <c r="B115" s="22" t="s">
        <v>167</v>
      </c>
      <c r="C115" s="21">
        <v>0</v>
      </c>
      <c r="D115" s="20">
        <f t="shared" si="0"/>
        <v>0</v>
      </c>
      <c r="E115" s="19"/>
    </row>
    <row r="116" spans="1:5" x14ac:dyDescent="0.2">
      <c r="A116" s="23">
        <v>5129</v>
      </c>
      <c r="B116" s="22" t="s">
        <v>166</v>
      </c>
      <c r="C116" s="21">
        <v>10086.51</v>
      </c>
      <c r="D116" s="20">
        <f t="shared" si="0"/>
        <v>6.1031880699828629E-5</v>
      </c>
      <c r="E116" s="19"/>
    </row>
    <row r="117" spans="1:5" x14ac:dyDescent="0.2">
      <c r="A117" s="23">
        <v>5130</v>
      </c>
      <c r="B117" s="22" t="s">
        <v>165</v>
      </c>
      <c r="C117" s="21">
        <f>SUM(C118:C126)</f>
        <v>9309771.6300000008</v>
      </c>
      <c r="D117" s="20">
        <f t="shared" si="0"/>
        <v>5.6331959366005602E-2</v>
      </c>
      <c r="E117" s="19"/>
    </row>
    <row r="118" spans="1:5" x14ac:dyDescent="0.2">
      <c r="A118" s="23">
        <v>5131</v>
      </c>
      <c r="B118" s="22" t="s">
        <v>164</v>
      </c>
      <c r="C118" s="21">
        <v>2747111.68</v>
      </c>
      <c r="D118" s="20">
        <f t="shared" si="0"/>
        <v>1.6622339374359002E-2</v>
      </c>
      <c r="E118" s="19"/>
    </row>
    <row r="119" spans="1:5" x14ac:dyDescent="0.2">
      <c r="A119" s="23">
        <v>5132</v>
      </c>
      <c r="B119" s="22" t="s">
        <v>163</v>
      </c>
      <c r="C119" s="21">
        <v>1124934.81</v>
      </c>
      <c r="D119" s="20">
        <f t="shared" si="0"/>
        <v>6.8068030586401432E-3</v>
      </c>
      <c r="E119" s="19"/>
    </row>
    <row r="120" spans="1:5" x14ac:dyDescent="0.2">
      <c r="A120" s="23">
        <v>5133</v>
      </c>
      <c r="B120" s="22" t="s">
        <v>162</v>
      </c>
      <c r="C120" s="21">
        <v>1231646.72</v>
      </c>
      <c r="D120" s="20">
        <f t="shared" si="0"/>
        <v>7.4524999905195384E-3</v>
      </c>
      <c r="E120" s="19"/>
    </row>
    <row r="121" spans="1:5" x14ac:dyDescent="0.2">
      <c r="A121" s="23">
        <v>5134</v>
      </c>
      <c r="B121" s="22" t="s">
        <v>161</v>
      </c>
      <c r="C121" s="21">
        <v>90913.59</v>
      </c>
      <c r="D121" s="20">
        <f t="shared" si="0"/>
        <v>5.5010379000002311E-4</v>
      </c>
      <c r="E121" s="19"/>
    </row>
    <row r="122" spans="1:5" x14ac:dyDescent="0.2">
      <c r="A122" s="23">
        <v>5135</v>
      </c>
      <c r="B122" s="22" t="s">
        <v>160</v>
      </c>
      <c r="C122" s="21">
        <v>2099760.85</v>
      </c>
      <c r="D122" s="20">
        <f t="shared" si="0"/>
        <v>1.2705321632097798E-2</v>
      </c>
      <c r="E122" s="19"/>
    </row>
    <row r="123" spans="1:5" x14ac:dyDescent="0.2">
      <c r="A123" s="23">
        <v>5136</v>
      </c>
      <c r="B123" s="22" t="s">
        <v>159</v>
      </c>
      <c r="C123" s="21">
        <v>677823.33</v>
      </c>
      <c r="D123" s="20">
        <f t="shared" si="0"/>
        <v>4.1014020322312243E-3</v>
      </c>
      <c r="E123" s="19"/>
    </row>
    <row r="124" spans="1:5" x14ac:dyDescent="0.2">
      <c r="A124" s="23">
        <v>5137</v>
      </c>
      <c r="B124" s="22" t="s">
        <v>158</v>
      </c>
      <c r="C124" s="21">
        <v>156554.75</v>
      </c>
      <c r="D124" s="20">
        <f t="shared" si="0"/>
        <v>9.472880932048346E-4</v>
      </c>
      <c r="E124" s="19"/>
    </row>
    <row r="125" spans="1:5" x14ac:dyDescent="0.2">
      <c r="A125" s="23">
        <v>5138</v>
      </c>
      <c r="B125" s="22" t="s">
        <v>157</v>
      </c>
      <c r="C125" s="21">
        <v>738657.71</v>
      </c>
      <c r="D125" s="20">
        <f t="shared" si="0"/>
        <v>4.4695012680033641E-3</v>
      </c>
      <c r="E125" s="19"/>
    </row>
    <row r="126" spans="1:5" x14ac:dyDescent="0.2">
      <c r="A126" s="23">
        <v>5139</v>
      </c>
      <c r="B126" s="22" t="s">
        <v>156</v>
      </c>
      <c r="C126" s="21">
        <v>442368.19</v>
      </c>
      <c r="D126" s="20">
        <f t="shared" si="0"/>
        <v>2.6767001269496706E-3</v>
      </c>
      <c r="E126" s="19"/>
    </row>
    <row r="127" spans="1:5" x14ac:dyDescent="0.2">
      <c r="A127" s="23">
        <v>5200</v>
      </c>
      <c r="B127" s="22" t="s">
        <v>155</v>
      </c>
      <c r="C127" s="21">
        <f>C128+C131+C134+C137+C142+C146+C149+C151+C157</f>
        <v>135842843.95000002</v>
      </c>
      <c r="D127" s="20">
        <f t="shared" si="0"/>
        <v>0.82196361733462198</v>
      </c>
      <c r="E127" s="19"/>
    </row>
    <row r="128" spans="1:5" x14ac:dyDescent="0.2">
      <c r="A128" s="23">
        <v>5210</v>
      </c>
      <c r="B128" s="22" t="s">
        <v>154</v>
      </c>
      <c r="C128" s="21">
        <f>SUM(C129:C130)</f>
        <v>0</v>
      </c>
      <c r="D128" s="20">
        <f t="shared" si="0"/>
        <v>0</v>
      </c>
      <c r="E128" s="19"/>
    </row>
    <row r="129" spans="1:5" x14ac:dyDescent="0.2">
      <c r="A129" s="23">
        <v>5211</v>
      </c>
      <c r="B129" s="22" t="s">
        <v>153</v>
      </c>
      <c r="C129" s="21">
        <v>0</v>
      </c>
      <c r="D129" s="20">
        <f t="shared" si="0"/>
        <v>0</v>
      </c>
      <c r="E129" s="19"/>
    </row>
    <row r="130" spans="1:5" x14ac:dyDescent="0.2">
      <c r="A130" s="23">
        <v>5212</v>
      </c>
      <c r="B130" s="22" t="s">
        <v>152</v>
      </c>
      <c r="C130" s="21">
        <v>0</v>
      </c>
      <c r="D130" s="20">
        <f t="shared" si="0"/>
        <v>0</v>
      </c>
      <c r="E130" s="19"/>
    </row>
    <row r="131" spans="1:5" x14ac:dyDescent="0.2">
      <c r="A131" s="23">
        <v>5220</v>
      </c>
      <c r="B131" s="22" t="s">
        <v>151</v>
      </c>
      <c r="C131" s="21">
        <f>SUM(C132:C133)</f>
        <v>54499714.439999998</v>
      </c>
      <c r="D131" s="20">
        <f t="shared" ref="D131:D162" si="1">C131/$C$98</f>
        <v>0.32976917386457827</v>
      </c>
      <c r="E131" s="19"/>
    </row>
    <row r="132" spans="1:5" x14ac:dyDescent="0.2">
      <c r="A132" s="23">
        <v>5221</v>
      </c>
      <c r="B132" s="22" t="s">
        <v>150</v>
      </c>
      <c r="C132" s="21">
        <v>0</v>
      </c>
      <c r="D132" s="20">
        <f t="shared" si="1"/>
        <v>0</v>
      </c>
      <c r="E132" s="19"/>
    </row>
    <row r="133" spans="1:5" x14ac:dyDescent="0.2">
      <c r="A133" s="23">
        <v>5222</v>
      </c>
      <c r="B133" s="22" t="s">
        <v>149</v>
      </c>
      <c r="C133" s="21">
        <v>54499714.439999998</v>
      </c>
      <c r="D133" s="20">
        <f t="shared" si="1"/>
        <v>0.32976917386457827</v>
      </c>
      <c r="E133" s="19"/>
    </row>
    <row r="134" spans="1:5" x14ac:dyDescent="0.2">
      <c r="A134" s="23">
        <v>5230</v>
      </c>
      <c r="B134" s="22" t="s">
        <v>148</v>
      </c>
      <c r="C134" s="21">
        <f>SUM(C135:C136)</f>
        <v>0</v>
      </c>
      <c r="D134" s="20">
        <f t="shared" si="1"/>
        <v>0</v>
      </c>
      <c r="E134" s="19"/>
    </row>
    <row r="135" spans="1:5" x14ac:dyDescent="0.2">
      <c r="A135" s="23">
        <v>5231</v>
      </c>
      <c r="B135" s="22" t="s">
        <v>147</v>
      </c>
      <c r="C135" s="21">
        <v>0</v>
      </c>
      <c r="D135" s="20">
        <f t="shared" si="1"/>
        <v>0</v>
      </c>
      <c r="E135" s="19"/>
    </row>
    <row r="136" spans="1:5" x14ac:dyDescent="0.2">
      <c r="A136" s="23">
        <v>5232</v>
      </c>
      <c r="B136" s="22" t="s">
        <v>146</v>
      </c>
      <c r="C136" s="21">
        <v>0</v>
      </c>
      <c r="D136" s="20">
        <f t="shared" si="1"/>
        <v>0</v>
      </c>
      <c r="E136" s="19"/>
    </row>
    <row r="137" spans="1:5" x14ac:dyDescent="0.2">
      <c r="A137" s="23">
        <v>5240</v>
      </c>
      <c r="B137" s="22" t="s">
        <v>145</v>
      </c>
      <c r="C137" s="21">
        <f>SUM(C138:C141)</f>
        <v>81257450.049999997</v>
      </c>
      <c r="D137" s="20">
        <f t="shared" si="1"/>
        <v>0.49167601057490484</v>
      </c>
      <c r="E137" s="19"/>
    </row>
    <row r="138" spans="1:5" x14ac:dyDescent="0.2">
      <c r="A138" s="23">
        <v>5241</v>
      </c>
      <c r="B138" s="22" t="s">
        <v>144</v>
      </c>
      <c r="C138" s="21">
        <v>7032362.3200000003</v>
      </c>
      <c r="D138" s="20">
        <f t="shared" si="1"/>
        <v>4.2551714929367053E-2</v>
      </c>
      <c r="E138" s="19"/>
    </row>
    <row r="139" spans="1:5" x14ac:dyDescent="0.2">
      <c r="A139" s="23">
        <v>5242</v>
      </c>
      <c r="B139" s="22" t="s">
        <v>143</v>
      </c>
      <c r="C139" s="21">
        <v>9447616.6500000004</v>
      </c>
      <c r="D139" s="20">
        <f t="shared" si="1"/>
        <v>5.7166037834743097E-2</v>
      </c>
      <c r="E139" s="19"/>
    </row>
    <row r="140" spans="1:5" x14ac:dyDescent="0.2">
      <c r="A140" s="23">
        <v>5243</v>
      </c>
      <c r="B140" s="22" t="s">
        <v>142</v>
      </c>
      <c r="C140" s="21">
        <v>64777471.079999998</v>
      </c>
      <c r="D140" s="20">
        <f t="shared" si="1"/>
        <v>0.39195825781079469</v>
      </c>
      <c r="E140" s="19"/>
    </row>
    <row r="141" spans="1:5" x14ac:dyDescent="0.2">
      <c r="A141" s="23">
        <v>5244</v>
      </c>
      <c r="B141" s="22" t="s">
        <v>141</v>
      </c>
      <c r="C141" s="21">
        <v>0</v>
      </c>
      <c r="D141" s="20">
        <f t="shared" si="1"/>
        <v>0</v>
      </c>
      <c r="E141" s="19"/>
    </row>
    <row r="142" spans="1:5" x14ac:dyDescent="0.2">
      <c r="A142" s="23">
        <v>5250</v>
      </c>
      <c r="B142" s="22" t="s">
        <v>140</v>
      </c>
      <c r="C142" s="21">
        <f>SUM(C143:C145)</f>
        <v>85679.46</v>
      </c>
      <c r="D142" s="20">
        <f t="shared" si="1"/>
        <v>5.1843289513872875E-4</v>
      </c>
      <c r="E142" s="19"/>
    </row>
    <row r="143" spans="1:5" x14ac:dyDescent="0.2">
      <c r="A143" s="23">
        <v>5251</v>
      </c>
      <c r="B143" s="22" t="s">
        <v>139</v>
      </c>
      <c r="C143" s="21">
        <v>85679.46</v>
      </c>
      <c r="D143" s="20">
        <f t="shared" si="1"/>
        <v>5.1843289513872875E-4</v>
      </c>
      <c r="E143" s="19"/>
    </row>
    <row r="144" spans="1:5" x14ac:dyDescent="0.2">
      <c r="A144" s="23">
        <v>5252</v>
      </c>
      <c r="B144" s="22" t="s">
        <v>138</v>
      </c>
      <c r="C144" s="21">
        <v>0</v>
      </c>
      <c r="D144" s="20">
        <f t="shared" si="1"/>
        <v>0</v>
      </c>
      <c r="E144" s="19"/>
    </row>
    <row r="145" spans="1:5" x14ac:dyDescent="0.2">
      <c r="A145" s="23">
        <v>5259</v>
      </c>
      <c r="B145" s="22" t="s">
        <v>137</v>
      </c>
      <c r="C145" s="21">
        <v>0</v>
      </c>
      <c r="D145" s="20">
        <f t="shared" si="1"/>
        <v>0</v>
      </c>
      <c r="E145" s="19"/>
    </row>
    <row r="146" spans="1:5" x14ac:dyDescent="0.2">
      <c r="A146" s="23">
        <v>5260</v>
      </c>
      <c r="B146" s="22" t="s">
        <v>136</v>
      </c>
      <c r="C146" s="21">
        <f>SUM(C147:C148)</f>
        <v>0</v>
      </c>
      <c r="D146" s="20">
        <f t="shared" si="1"/>
        <v>0</v>
      </c>
      <c r="E146" s="19"/>
    </row>
    <row r="147" spans="1:5" x14ac:dyDescent="0.2">
      <c r="A147" s="23">
        <v>5261</v>
      </c>
      <c r="B147" s="22" t="s">
        <v>135</v>
      </c>
      <c r="C147" s="21">
        <v>0</v>
      </c>
      <c r="D147" s="20">
        <f t="shared" si="1"/>
        <v>0</v>
      </c>
      <c r="E147" s="19"/>
    </row>
    <row r="148" spans="1:5" x14ac:dyDescent="0.2">
      <c r="A148" s="23">
        <v>5262</v>
      </c>
      <c r="B148" s="22" t="s">
        <v>134</v>
      </c>
      <c r="C148" s="21">
        <v>0</v>
      </c>
      <c r="D148" s="20">
        <f t="shared" si="1"/>
        <v>0</v>
      </c>
      <c r="E148" s="19"/>
    </row>
    <row r="149" spans="1:5" x14ac:dyDescent="0.2">
      <c r="A149" s="23">
        <v>5270</v>
      </c>
      <c r="B149" s="22" t="s">
        <v>133</v>
      </c>
      <c r="C149" s="21">
        <f>SUM(C150)</f>
        <v>0</v>
      </c>
      <c r="D149" s="20">
        <f t="shared" si="1"/>
        <v>0</v>
      </c>
      <c r="E149" s="19"/>
    </row>
    <row r="150" spans="1:5" x14ac:dyDescent="0.2">
      <c r="A150" s="23">
        <v>5271</v>
      </c>
      <c r="B150" s="22" t="s">
        <v>132</v>
      </c>
      <c r="C150" s="21">
        <v>0</v>
      </c>
      <c r="D150" s="20">
        <f t="shared" si="1"/>
        <v>0</v>
      </c>
      <c r="E150" s="19"/>
    </row>
    <row r="151" spans="1:5" x14ac:dyDescent="0.2">
      <c r="A151" s="23">
        <v>5280</v>
      </c>
      <c r="B151" s="22" t="s">
        <v>131</v>
      </c>
      <c r="C151" s="21">
        <f>SUM(C152:C156)</f>
        <v>0</v>
      </c>
      <c r="D151" s="20">
        <f t="shared" si="1"/>
        <v>0</v>
      </c>
      <c r="E151" s="19"/>
    </row>
    <row r="152" spans="1:5" x14ac:dyDescent="0.2">
      <c r="A152" s="23">
        <v>5281</v>
      </c>
      <c r="B152" s="22" t="s">
        <v>130</v>
      </c>
      <c r="C152" s="21">
        <v>0</v>
      </c>
      <c r="D152" s="20">
        <f t="shared" si="1"/>
        <v>0</v>
      </c>
      <c r="E152" s="19"/>
    </row>
    <row r="153" spans="1:5" x14ac:dyDescent="0.2">
      <c r="A153" s="23">
        <v>5282</v>
      </c>
      <c r="B153" s="22" t="s">
        <v>129</v>
      </c>
      <c r="C153" s="21">
        <v>0</v>
      </c>
      <c r="D153" s="20">
        <f t="shared" si="1"/>
        <v>0</v>
      </c>
      <c r="E153" s="19"/>
    </row>
    <row r="154" spans="1:5" x14ac:dyDescent="0.2">
      <c r="A154" s="23">
        <v>5283</v>
      </c>
      <c r="B154" s="22" t="s">
        <v>128</v>
      </c>
      <c r="C154" s="21">
        <v>0</v>
      </c>
      <c r="D154" s="20">
        <f t="shared" si="1"/>
        <v>0</v>
      </c>
      <c r="E154" s="19"/>
    </row>
    <row r="155" spans="1:5" x14ac:dyDescent="0.2">
      <c r="A155" s="23">
        <v>5284</v>
      </c>
      <c r="B155" s="22" t="s">
        <v>127</v>
      </c>
      <c r="C155" s="21">
        <v>0</v>
      </c>
      <c r="D155" s="20">
        <f t="shared" si="1"/>
        <v>0</v>
      </c>
      <c r="E155" s="19"/>
    </row>
    <row r="156" spans="1:5" x14ac:dyDescent="0.2">
      <c r="A156" s="23">
        <v>5285</v>
      </c>
      <c r="B156" s="22" t="s">
        <v>126</v>
      </c>
      <c r="C156" s="21">
        <v>0</v>
      </c>
      <c r="D156" s="20">
        <f t="shared" si="1"/>
        <v>0</v>
      </c>
      <c r="E156" s="19"/>
    </row>
    <row r="157" spans="1:5" x14ac:dyDescent="0.2">
      <c r="A157" s="23">
        <v>5290</v>
      </c>
      <c r="B157" s="22" t="s">
        <v>125</v>
      </c>
      <c r="C157" s="21">
        <f>SUM(C158:C159)</f>
        <v>0</v>
      </c>
      <c r="D157" s="20">
        <f t="shared" si="1"/>
        <v>0</v>
      </c>
      <c r="E157" s="19"/>
    </row>
    <row r="158" spans="1:5" x14ac:dyDescent="0.2">
      <c r="A158" s="23">
        <v>5291</v>
      </c>
      <c r="B158" s="22" t="s">
        <v>124</v>
      </c>
      <c r="C158" s="21">
        <v>0</v>
      </c>
      <c r="D158" s="20">
        <f t="shared" si="1"/>
        <v>0</v>
      </c>
      <c r="E158" s="19"/>
    </row>
    <row r="159" spans="1:5" x14ac:dyDescent="0.2">
      <c r="A159" s="23">
        <v>5292</v>
      </c>
      <c r="B159" s="22" t="s">
        <v>123</v>
      </c>
      <c r="C159" s="21">
        <v>0</v>
      </c>
      <c r="D159" s="20">
        <f t="shared" si="1"/>
        <v>0</v>
      </c>
      <c r="E159" s="19"/>
    </row>
    <row r="160" spans="1:5" x14ac:dyDescent="0.2">
      <c r="A160" s="23">
        <v>5300</v>
      </c>
      <c r="B160" s="22" t="s">
        <v>122</v>
      </c>
      <c r="C160" s="21">
        <f>C161+C164+C167</f>
        <v>0</v>
      </c>
      <c r="D160" s="20">
        <f t="shared" si="1"/>
        <v>0</v>
      </c>
      <c r="E160" s="19"/>
    </row>
    <row r="161" spans="1:5" x14ac:dyDescent="0.2">
      <c r="A161" s="23">
        <v>5310</v>
      </c>
      <c r="B161" s="22" t="s">
        <v>121</v>
      </c>
      <c r="C161" s="21">
        <f>C162+C163</f>
        <v>0</v>
      </c>
      <c r="D161" s="20">
        <f t="shared" si="1"/>
        <v>0</v>
      </c>
      <c r="E161" s="19"/>
    </row>
    <row r="162" spans="1:5" x14ac:dyDescent="0.2">
      <c r="A162" s="23">
        <v>5311</v>
      </c>
      <c r="B162" s="22" t="s">
        <v>120</v>
      </c>
      <c r="C162" s="21">
        <v>0</v>
      </c>
      <c r="D162" s="20">
        <f t="shared" si="1"/>
        <v>0</v>
      </c>
      <c r="E162" s="19"/>
    </row>
    <row r="163" spans="1:5" x14ac:dyDescent="0.2">
      <c r="A163" s="23">
        <v>5312</v>
      </c>
      <c r="B163" s="22" t="s">
        <v>119</v>
      </c>
      <c r="C163" s="21">
        <v>0</v>
      </c>
      <c r="D163" s="20">
        <f t="shared" ref="D163:D194" si="2">C163/$C$98</f>
        <v>0</v>
      </c>
      <c r="E163" s="19"/>
    </row>
    <row r="164" spans="1:5" x14ac:dyDescent="0.2">
      <c r="A164" s="23">
        <v>5320</v>
      </c>
      <c r="B164" s="22" t="s">
        <v>118</v>
      </c>
      <c r="C164" s="21">
        <f>SUM(C165:C166)</f>
        <v>0</v>
      </c>
      <c r="D164" s="20">
        <f t="shared" si="2"/>
        <v>0</v>
      </c>
      <c r="E164" s="19"/>
    </row>
    <row r="165" spans="1:5" x14ac:dyDescent="0.2">
      <c r="A165" s="23">
        <v>5321</v>
      </c>
      <c r="B165" s="22" t="s">
        <v>117</v>
      </c>
      <c r="C165" s="21">
        <v>0</v>
      </c>
      <c r="D165" s="20">
        <f t="shared" si="2"/>
        <v>0</v>
      </c>
      <c r="E165" s="19"/>
    </row>
    <row r="166" spans="1:5" x14ac:dyDescent="0.2">
      <c r="A166" s="23">
        <v>5322</v>
      </c>
      <c r="B166" s="22" t="s">
        <v>116</v>
      </c>
      <c r="C166" s="21">
        <v>0</v>
      </c>
      <c r="D166" s="20">
        <f t="shared" si="2"/>
        <v>0</v>
      </c>
      <c r="E166" s="19"/>
    </row>
    <row r="167" spans="1:5" x14ac:dyDescent="0.2">
      <c r="A167" s="23">
        <v>5330</v>
      </c>
      <c r="B167" s="22" t="s">
        <v>115</v>
      </c>
      <c r="C167" s="21">
        <f>SUM(C168:C169)</f>
        <v>0</v>
      </c>
      <c r="D167" s="20">
        <f t="shared" si="2"/>
        <v>0</v>
      </c>
      <c r="E167" s="19"/>
    </row>
    <row r="168" spans="1:5" x14ac:dyDescent="0.2">
      <c r="A168" s="23">
        <v>5331</v>
      </c>
      <c r="B168" s="22" t="s">
        <v>114</v>
      </c>
      <c r="C168" s="21">
        <v>0</v>
      </c>
      <c r="D168" s="20">
        <f t="shared" si="2"/>
        <v>0</v>
      </c>
      <c r="E168" s="19"/>
    </row>
    <row r="169" spans="1:5" x14ac:dyDescent="0.2">
      <c r="A169" s="23">
        <v>5332</v>
      </c>
      <c r="B169" s="22" t="s">
        <v>113</v>
      </c>
      <c r="C169" s="21">
        <v>0</v>
      </c>
      <c r="D169" s="20">
        <f t="shared" si="2"/>
        <v>0</v>
      </c>
      <c r="E169" s="19"/>
    </row>
    <row r="170" spans="1:5" x14ac:dyDescent="0.2">
      <c r="A170" s="23">
        <v>5400</v>
      </c>
      <c r="B170" s="22" t="s">
        <v>112</v>
      </c>
      <c r="C170" s="21">
        <f>C171+C174+C177+C180+C182</f>
        <v>0</v>
      </c>
      <c r="D170" s="20">
        <f t="shared" si="2"/>
        <v>0</v>
      </c>
      <c r="E170" s="19"/>
    </row>
    <row r="171" spans="1:5" x14ac:dyDescent="0.2">
      <c r="A171" s="23">
        <v>5410</v>
      </c>
      <c r="B171" s="22" t="s">
        <v>111</v>
      </c>
      <c r="C171" s="21">
        <f>SUM(C172:C173)</f>
        <v>0</v>
      </c>
      <c r="D171" s="20">
        <f t="shared" si="2"/>
        <v>0</v>
      </c>
      <c r="E171" s="19"/>
    </row>
    <row r="172" spans="1:5" x14ac:dyDescent="0.2">
      <c r="A172" s="23">
        <v>5411</v>
      </c>
      <c r="B172" s="22" t="s">
        <v>110</v>
      </c>
      <c r="C172" s="21">
        <v>0</v>
      </c>
      <c r="D172" s="20">
        <f t="shared" si="2"/>
        <v>0</v>
      </c>
      <c r="E172" s="19"/>
    </row>
    <row r="173" spans="1:5" x14ac:dyDescent="0.2">
      <c r="A173" s="23">
        <v>5412</v>
      </c>
      <c r="B173" s="22" t="s">
        <v>109</v>
      </c>
      <c r="C173" s="21">
        <v>0</v>
      </c>
      <c r="D173" s="20">
        <f t="shared" si="2"/>
        <v>0</v>
      </c>
      <c r="E173" s="19"/>
    </row>
    <row r="174" spans="1:5" x14ac:dyDescent="0.2">
      <c r="A174" s="23">
        <v>5420</v>
      </c>
      <c r="B174" s="22" t="s">
        <v>108</v>
      </c>
      <c r="C174" s="21">
        <f>SUM(C175:C176)</f>
        <v>0</v>
      </c>
      <c r="D174" s="20">
        <f t="shared" si="2"/>
        <v>0</v>
      </c>
      <c r="E174" s="19"/>
    </row>
    <row r="175" spans="1:5" x14ac:dyDescent="0.2">
      <c r="A175" s="23">
        <v>5421</v>
      </c>
      <c r="B175" s="22" t="s">
        <v>107</v>
      </c>
      <c r="C175" s="21">
        <v>0</v>
      </c>
      <c r="D175" s="20">
        <f t="shared" si="2"/>
        <v>0</v>
      </c>
      <c r="E175" s="19"/>
    </row>
    <row r="176" spans="1:5" x14ac:dyDescent="0.2">
      <c r="A176" s="23">
        <v>5422</v>
      </c>
      <c r="B176" s="22" t="s">
        <v>106</v>
      </c>
      <c r="C176" s="21">
        <v>0</v>
      </c>
      <c r="D176" s="20">
        <f t="shared" si="2"/>
        <v>0</v>
      </c>
      <c r="E176" s="19"/>
    </row>
    <row r="177" spans="1:5" x14ac:dyDescent="0.2">
      <c r="A177" s="23">
        <v>5430</v>
      </c>
      <c r="B177" s="22" t="s">
        <v>105</v>
      </c>
      <c r="C177" s="21">
        <f>SUM(C178:C179)</f>
        <v>0</v>
      </c>
      <c r="D177" s="20">
        <f t="shared" si="2"/>
        <v>0</v>
      </c>
      <c r="E177" s="19"/>
    </row>
    <row r="178" spans="1:5" x14ac:dyDescent="0.2">
      <c r="A178" s="23">
        <v>5431</v>
      </c>
      <c r="B178" s="22" t="s">
        <v>104</v>
      </c>
      <c r="C178" s="21">
        <v>0</v>
      </c>
      <c r="D178" s="20">
        <f t="shared" si="2"/>
        <v>0</v>
      </c>
      <c r="E178" s="19"/>
    </row>
    <row r="179" spans="1:5" x14ac:dyDescent="0.2">
      <c r="A179" s="23">
        <v>5432</v>
      </c>
      <c r="B179" s="22" t="s">
        <v>103</v>
      </c>
      <c r="C179" s="21">
        <v>0</v>
      </c>
      <c r="D179" s="20">
        <f t="shared" si="2"/>
        <v>0</v>
      </c>
      <c r="E179" s="19"/>
    </row>
    <row r="180" spans="1:5" x14ac:dyDescent="0.2">
      <c r="A180" s="23">
        <v>5440</v>
      </c>
      <c r="B180" s="22" t="s">
        <v>102</v>
      </c>
      <c r="C180" s="21">
        <f>SUM(C181)</f>
        <v>0</v>
      </c>
      <c r="D180" s="20">
        <f t="shared" si="2"/>
        <v>0</v>
      </c>
      <c r="E180" s="19"/>
    </row>
    <row r="181" spans="1:5" x14ac:dyDescent="0.2">
      <c r="A181" s="23">
        <v>5441</v>
      </c>
      <c r="B181" s="22" t="s">
        <v>102</v>
      </c>
      <c r="C181" s="21">
        <v>0</v>
      </c>
      <c r="D181" s="20">
        <f t="shared" si="2"/>
        <v>0</v>
      </c>
      <c r="E181" s="19"/>
    </row>
    <row r="182" spans="1:5" x14ac:dyDescent="0.2">
      <c r="A182" s="23">
        <v>5450</v>
      </c>
      <c r="B182" s="22" t="s">
        <v>101</v>
      </c>
      <c r="C182" s="21">
        <f>SUM(C183:C184)</f>
        <v>0</v>
      </c>
      <c r="D182" s="20">
        <f t="shared" si="2"/>
        <v>0</v>
      </c>
      <c r="E182" s="19"/>
    </row>
    <row r="183" spans="1:5" x14ac:dyDescent="0.2">
      <c r="A183" s="23">
        <v>5451</v>
      </c>
      <c r="B183" s="22" t="s">
        <v>100</v>
      </c>
      <c r="C183" s="21">
        <v>0</v>
      </c>
      <c r="D183" s="20">
        <f t="shared" si="2"/>
        <v>0</v>
      </c>
      <c r="E183" s="19"/>
    </row>
    <row r="184" spans="1:5" x14ac:dyDescent="0.2">
      <c r="A184" s="23">
        <v>5452</v>
      </c>
      <c r="B184" s="22" t="s">
        <v>99</v>
      </c>
      <c r="C184" s="21">
        <v>0</v>
      </c>
      <c r="D184" s="20">
        <f t="shared" si="2"/>
        <v>0</v>
      </c>
      <c r="E184" s="19"/>
    </row>
    <row r="185" spans="1:5" x14ac:dyDescent="0.2">
      <c r="A185" s="23">
        <v>5500</v>
      </c>
      <c r="B185" s="22" t="s">
        <v>98</v>
      </c>
      <c r="C185" s="21">
        <f>C186+C195+C198+C204</f>
        <v>23.71</v>
      </c>
      <c r="D185" s="20">
        <f t="shared" si="2"/>
        <v>1.434654693638272E-7</v>
      </c>
      <c r="E185" s="19"/>
    </row>
    <row r="186" spans="1:5" x14ac:dyDescent="0.2">
      <c r="A186" s="23">
        <v>5510</v>
      </c>
      <c r="B186" s="22" t="s">
        <v>97</v>
      </c>
      <c r="C186" s="21">
        <f>SUM(C187:C194)</f>
        <v>0</v>
      </c>
      <c r="D186" s="20">
        <f t="shared" si="2"/>
        <v>0</v>
      </c>
      <c r="E186" s="19"/>
    </row>
    <row r="187" spans="1:5" x14ac:dyDescent="0.2">
      <c r="A187" s="23">
        <v>5511</v>
      </c>
      <c r="B187" s="22" t="s">
        <v>96</v>
      </c>
      <c r="C187" s="21">
        <v>0</v>
      </c>
      <c r="D187" s="20">
        <f t="shared" si="2"/>
        <v>0</v>
      </c>
      <c r="E187" s="19"/>
    </row>
    <row r="188" spans="1:5" x14ac:dyDescent="0.2">
      <c r="A188" s="23">
        <v>5512</v>
      </c>
      <c r="B188" s="22" t="s">
        <v>95</v>
      </c>
      <c r="C188" s="21">
        <v>0</v>
      </c>
      <c r="D188" s="20">
        <f t="shared" si="2"/>
        <v>0</v>
      </c>
      <c r="E188" s="19"/>
    </row>
    <row r="189" spans="1:5" x14ac:dyDescent="0.2">
      <c r="A189" s="23">
        <v>5513</v>
      </c>
      <c r="B189" s="22" t="s">
        <v>94</v>
      </c>
      <c r="C189" s="21">
        <v>0</v>
      </c>
      <c r="D189" s="20">
        <f t="shared" si="2"/>
        <v>0</v>
      </c>
      <c r="E189" s="19"/>
    </row>
    <row r="190" spans="1:5" x14ac:dyDescent="0.2">
      <c r="A190" s="23">
        <v>5514</v>
      </c>
      <c r="B190" s="22" t="s">
        <v>93</v>
      </c>
      <c r="C190" s="21">
        <v>0</v>
      </c>
      <c r="D190" s="20">
        <f t="shared" si="2"/>
        <v>0</v>
      </c>
      <c r="E190" s="19"/>
    </row>
    <row r="191" spans="1:5" x14ac:dyDescent="0.2">
      <c r="A191" s="23">
        <v>5515</v>
      </c>
      <c r="B191" s="22" t="s">
        <v>92</v>
      </c>
      <c r="C191" s="21">
        <v>0</v>
      </c>
      <c r="D191" s="20">
        <f t="shared" si="2"/>
        <v>0</v>
      </c>
      <c r="E191" s="19"/>
    </row>
    <row r="192" spans="1:5" x14ac:dyDescent="0.2">
      <c r="A192" s="23">
        <v>5516</v>
      </c>
      <c r="B192" s="22" t="s">
        <v>91</v>
      </c>
      <c r="C192" s="21">
        <v>0</v>
      </c>
      <c r="D192" s="20">
        <f t="shared" si="2"/>
        <v>0</v>
      </c>
      <c r="E192" s="19"/>
    </row>
    <row r="193" spans="1:5" x14ac:dyDescent="0.2">
      <c r="A193" s="23">
        <v>5517</v>
      </c>
      <c r="B193" s="22" t="s">
        <v>90</v>
      </c>
      <c r="C193" s="21">
        <v>0</v>
      </c>
      <c r="D193" s="20">
        <f t="shared" si="2"/>
        <v>0</v>
      </c>
      <c r="E193" s="19"/>
    </row>
    <row r="194" spans="1:5" x14ac:dyDescent="0.2">
      <c r="A194" s="23">
        <v>5518</v>
      </c>
      <c r="B194" s="22" t="s">
        <v>89</v>
      </c>
      <c r="C194" s="21">
        <v>0</v>
      </c>
      <c r="D194" s="20">
        <f t="shared" si="2"/>
        <v>0</v>
      </c>
      <c r="E194" s="19"/>
    </row>
    <row r="195" spans="1:5" x14ac:dyDescent="0.2">
      <c r="A195" s="23">
        <v>5520</v>
      </c>
      <c r="B195" s="22" t="s">
        <v>88</v>
      </c>
      <c r="C195" s="21">
        <f>SUM(C196:C197)</f>
        <v>0</v>
      </c>
      <c r="D195" s="20">
        <f t="shared" ref="D195:D216" si="3">C195/$C$98</f>
        <v>0</v>
      </c>
      <c r="E195" s="19"/>
    </row>
    <row r="196" spans="1:5" x14ac:dyDescent="0.2">
      <c r="A196" s="23">
        <v>5521</v>
      </c>
      <c r="B196" s="22" t="s">
        <v>87</v>
      </c>
      <c r="C196" s="21">
        <v>0</v>
      </c>
      <c r="D196" s="20">
        <f t="shared" si="3"/>
        <v>0</v>
      </c>
      <c r="E196" s="19"/>
    </row>
    <row r="197" spans="1:5" x14ac:dyDescent="0.2">
      <c r="A197" s="23">
        <v>5522</v>
      </c>
      <c r="B197" s="22" t="s">
        <v>86</v>
      </c>
      <c r="C197" s="21">
        <v>0</v>
      </c>
      <c r="D197" s="20">
        <f t="shared" si="3"/>
        <v>0</v>
      </c>
      <c r="E197" s="19"/>
    </row>
    <row r="198" spans="1:5" x14ac:dyDescent="0.2">
      <c r="A198" s="23">
        <v>5530</v>
      </c>
      <c r="B198" s="22" t="s">
        <v>85</v>
      </c>
      <c r="C198" s="21">
        <f>SUM(C199:C203)</f>
        <v>0</v>
      </c>
      <c r="D198" s="20">
        <f t="shared" si="3"/>
        <v>0</v>
      </c>
      <c r="E198" s="19"/>
    </row>
    <row r="199" spans="1:5" x14ac:dyDescent="0.2">
      <c r="A199" s="23">
        <v>5531</v>
      </c>
      <c r="B199" s="22" t="s">
        <v>84</v>
      </c>
      <c r="C199" s="21">
        <v>0</v>
      </c>
      <c r="D199" s="20">
        <f t="shared" si="3"/>
        <v>0</v>
      </c>
      <c r="E199" s="19"/>
    </row>
    <row r="200" spans="1:5" x14ac:dyDescent="0.2">
      <c r="A200" s="23">
        <v>5532</v>
      </c>
      <c r="B200" s="22" t="s">
        <v>83</v>
      </c>
      <c r="C200" s="21">
        <v>0</v>
      </c>
      <c r="D200" s="20">
        <f t="shared" si="3"/>
        <v>0</v>
      </c>
      <c r="E200" s="19"/>
    </row>
    <row r="201" spans="1:5" x14ac:dyDescent="0.2">
      <c r="A201" s="23">
        <v>5533</v>
      </c>
      <c r="B201" s="22" t="s">
        <v>82</v>
      </c>
      <c r="C201" s="21">
        <v>0</v>
      </c>
      <c r="D201" s="20">
        <f t="shared" si="3"/>
        <v>0</v>
      </c>
      <c r="E201" s="19"/>
    </row>
    <row r="202" spans="1:5" x14ac:dyDescent="0.2">
      <c r="A202" s="23">
        <v>5534</v>
      </c>
      <c r="B202" s="22" t="s">
        <v>81</v>
      </c>
      <c r="C202" s="21">
        <v>0</v>
      </c>
      <c r="D202" s="20">
        <f t="shared" si="3"/>
        <v>0</v>
      </c>
      <c r="E202" s="19"/>
    </row>
    <row r="203" spans="1:5" x14ac:dyDescent="0.2">
      <c r="A203" s="23">
        <v>5535</v>
      </c>
      <c r="B203" s="22" t="s">
        <v>80</v>
      </c>
      <c r="C203" s="21">
        <v>0</v>
      </c>
      <c r="D203" s="20">
        <f t="shared" si="3"/>
        <v>0</v>
      </c>
      <c r="E203" s="19"/>
    </row>
    <row r="204" spans="1:5" x14ac:dyDescent="0.2">
      <c r="A204" s="23">
        <v>5590</v>
      </c>
      <c r="B204" s="22" t="s">
        <v>79</v>
      </c>
      <c r="C204" s="21">
        <f>SUM(C205:C213)</f>
        <v>23.71</v>
      </c>
      <c r="D204" s="20">
        <f t="shared" si="3"/>
        <v>1.434654693638272E-7</v>
      </c>
      <c r="E204" s="19"/>
    </row>
    <row r="205" spans="1:5" x14ac:dyDescent="0.2">
      <c r="A205" s="23">
        <v>5591</v>
      </c>
      <c r="B205" s="22" t="s">
        <v>78</v>
      </c>
      <c r="C205" s="21">
        <v>0</v>
      </c>
      <c r="D205" s="20">
        <f t="shared" si="3"/>
        <v>0</v>
      </c>
      <c r="E205" s="19"/>
    </row>
    <row r="206" spans="1:5" x14ac:dyDescent="0.2">
      <c r="A206" s="23">
        <v>5592</v>
      </c>
      <c r="B206" s="22" t="s">
        <v>77</v>
      </c>
      <c r="C206" s="21">
        <v>0</v>
      </c>
      <c r="D206" s="20">
        <f t="shared" si="3"/>
        <v>0</v>
      </c>
      <c r="E206" s="19"/>
    </row>
    <row r="207" spans="1:5" x14ac:dyDescent="0.2">
      <c r="A207" s="23">
        <v>5593</v>
      </c>
      <c r="B207" s="22" t="s">
        <v>76</v>
      </c>
      <c r="C207" s="21">
        <v>0</v>
      </c>
      <c r="D207" s="20">
        <f t="shared" si="3"/>
        <v>0</v>
      </c>
      <c r="E207" s="19"/>
    </row>
    <row r="208" spans="1:5" x14ac:dyDescent="0.2">
      <c r="A208" s="23">
        <v>5594</v>
      </c>
      <c r="B208" s="22" t="s">
        <v>75</v>
      </c>
      <c r="C208" s="21">
        <v>0</v>
      </c>
      <c r="D208" s="20">
        <f t="shared" si="3"/>
        <v>0</v>
      </c>
      <c r="E208" s="19"/>
    </row>
    <row r="209" spans="1:5" x14ac:dyDescent="0.2">
      <c r="A209" s="23">
        <v>5595</v>
      </c>
      <c r="B209" s="22" t="s">
        <v>74</v>
      </c>
      <c r="C209" s="21">
        <v>0</v>
      </c>
      <c r="D209" s="20">
        <f t="shared" si="3"/>
        <v>0</v>
      </c>
      <c r="E209" s="19"/>
    </row>
    <row r="210" spans="1:5" x14ac:dyDescent="0.2">
      <c r="A210" s="23">
        <v>5596</v>
      </c>
      <c r="B210" s="22" t="s">
        <v>73</v>
      </c>
      <c r="C210" s="21">
        <v>0</v>
      </c>
      <c r="D210" s="20">
        <f t="shared" si="3"/>
        <v>0</v>
      </c>
      <c r="E210" s="19"/>
    </row>
    <row r="211" spans="1:5" x14ac:dyDescent="0.2">
      <c r="A211" s="23">
        <v>5597</v>
      </c>
      <c r="B211" s="22" t="s">
        <v>72</v>
      </c>
      <c r="C211" s="21">
        <v>0</v>
      </c>
      <c r="D211" s="20">
        <f t="shared" si="3"/>
        <v>0</v>
      </c>
      <c r="E211" s="19"/>
    </row>
    <row r="212" spans="1:5" x14ac:dyDescent="0.2">
      <c r="A212" s="23">
        <v>5598</v>
      </c>
      <c r="B212" s="22" t="s">
        <v>71</v>
      </c>
      <c r="C212" s="21">
        <v>0</v>
      </c>
      <c r="D212" s="20">
        <f t="shared" si="3"/>
        <v>0</v>
      </c>
      <c r="E212" s="19"/>
    </row>
    <row r="213" spans="1:5" x14ac:dyDescent="0.2">
      <c r="A213" s="23">
        <v>5599</v>
      </c>
      <c r="B213" s="22" t="s">
        <v>70</v>
      </c>
      <c r="C213" s="21">
        <v>23.71</v>
      </c>
      <c r="D213" s="20">
        <f t="shared" si="3"/>
        <v>1.434654693638272E-7</v>
      </c>
      <c r="E213" s="19"/>
    </row>
    <row r="214" spans="1:5" x14ac:dyDescent="0.2">
      <c r="A214" s="23">
        <v>5600</v>
      </c>
      <c r="B214" s="22" t="s">
        <v>69</v>
      </c>
      <c r="C214" s="21">
        <f>C215</f>
        <v>0</v>
      </c>
      <c r="D214" s="20">
        <f t="shared" si="3"/>
        <v>0</v>
      </c>
      <c r="E214" s="19"/>
    </row>
    <row r="215" spans="1:5" x14ac:dyDescent="0.2">
      <c r="A215" s="23">
        <v>5610</v>
      </c>
      <c r="B215" s="22" t="s">
        <v>68</v>
      </c>
      <c r="C215" s="21">
        <f>C216</f>
        <v>0</v>
      </c>
      <c r="D215" s="20">
        <f t="shared" si="3"/>
        <v>0</v>
      </c>
      <c r="E215" s="19"/>
    </row>
    <row r="216" spans="1:5" x14ac:dyDescent="0.2">
      <c r="A216" s="23">
        <v>5611</v>
      </c>
      <c r="B216" s="22" t="s">
        <v>67</v>
      </c>
      <c r="C216" s="21">
        <v>0</v>
      </c>
      <c r="D216" s="20">
        <f t="shared" si="3"/>
        <v>0</v>
      </c>
      <c r="E216" s="19"/>
    </row>
    <row r="218" spans="1:5" x14ac:dyDescent="0.2">
      <c r="B218" s="18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29"/>
  <sheetViews>
    <sheetView topLeftCell="A15" workbookViewId="0">
      <selection activeCell="F75" sqref="F75:F76"/>
    </sheetView>
  </sheetViews>
  <sheetFormatPr baseColWidth="10" defaultColWidth="9.109375" defaultRowHeight="10.199999999999999" x14ac:dyDescent="0.2"/>
  <cols>
    <col min="1" max="1" width="10" style="40" customWidth="1"/>
    <col min="2" max="2" width="48.109375" style="40" customWidth="1"/>
    <col min="3" max="3" width="22.88671875" style="40" customWidth="1"/>
    <col min="4" max="5" width="16.5546875" style="40" customWidth="1"/>
    <col min="6" max="16384" width="9.109375" style="40"/>
  </cols>
  <sheetData>
    <row r="1" spans="1:5" ht="18.899999999999999" customHeight="1" x14ac:dyDescent="0.2">
      <c r="A1" s="139" t="s">
        <v>66</v>
      </c>
      <c r="B1" s="139"/>
      <c r="C1" s="139"/>
      <c r="D1" s="47" t="s">
        <v>268</v>
      </c>
      <c r="E1" s="46">
        <v>2024</v>
      </c>
    </row>
    <row r="2" spans="1:5" ht="18.899999999999999" customHeight="1" x14ac:dyDescent="0.2">
      <c r="A2" s="139" t="s">
        <v>428</v>
      </c>
      <c r="B2" s="139"/>
      <c r="C2" s="139"/>
      <c r="D2" s="47" t="s">
        <v>266</v>
      </c>
      <c r="E2" s="46" t="s">
        <v>62</v>
      </c>
    </row>
    <row r="3" spans="1:5" ht="18.899999999999999" customHeight="1" x14ac:dyDescent="0.2">
      <c r="A3" s="139" t="s">
        <v>61</v>
      </c>
      <c r="B3" s="139"/>
      <c r="C3" s="139"/>
      <c r="D3" s="47" t="s">
        <v>265</v>
      </c>
      <c r="E3" s="46">
        <v>1</v>
      </c>
    </row>
    <row r="4" spans="1:5" x14ac:dyDescent="0.2">
      <c r="A4" s="45" t="s">
        <v>264</v>
      </c>
      <c r="B4" s="44"/>
      <c r="C4" s="44"/>
      <c r="D4" s="44"/>
      <c r="E4" s="44"/>
    </row>
    <row r="6" spans="1:5" x14ac:dyDescent="0.2">
      <c r="A6" s="44" t="s">
        <v>427</v>
      </c>
      <c r="B6" s="44"/>
      <c r="C6" s="44"/>
      <c r="D6" s="44"/>
      <c r="E6" s="44"/>
    </row>
    <row r="7" spans="1:5" x14ac:dyDescent="0.2">
      <c r="A7" s="43" t="s">
        <v>188</v>
      </c>
      <c r="B7" s="43" t="s">
        <v>187</v>
      </c>
      <c r="C7" s="43" t="s">
        <v>186</v>
      </c>
      <c r="D7" s="43" t="s">
        <v>370</v>
      </c>
      <c r="E7" s="43" t="s">
        <v>207</v>
      </c>
    </row>
    <row r="8" spans="1:5" x14ac:dyDescent="0.2">
      <c r="A8" s="42">
        <v>3110</v>
      </c>
      <c r="B8" s="40" t="s">
        <v>118</v>
      </c>
      <c r="C8" s="41">
        <v>772992739</v>
      </c>
    </row>
    <row r="9" spans="1:5" x14ac:dyDescent="0.2">
      <c r="A9" s="42">
        <v>3120</v>
      </c>
      <c r="B9" s="40" t="s">
        <v>426</v>
      </c>
      <c r="C9" s="41">
        <v>1248690.17</v>
      </c>
    </row>
    <row r="10" spans="1:5" x14ac:dyDescent="0.2">
      <c r="A10" s="42">
        <v>3130</v>
      </c>
      <c r="B10" s="40" t="s">
        <v>425</v>
      </c>
      <c r="C10" s="41">
        <v>0</v>
      </c>
    </row>
    <row r="12" spans="1:5" x14ac:dyDescent="0.2">
      <c r="A12" s="44" t="s">
        <v>424</v>
      </c>
      <c r="B12" s="44"/>
      <c r="C12" s="44"/>
      <c r="D12" s="44"/>
      <c r="E12" s="44"/>
    </row>
    <row r="13" spans="1:5" x14ac:dyDescent="0.2">
      <c r="A13" s="43" t="s">
        <v>188</v>
      </c>
      <c r="B13" s="43" t="s">
        <v>187</v>
      </c>
      <c r="C13" s="43" t="s">
        <v>186</v>
      </c>
      <c r="D13" s="43" t="s">
        <v>423</v>
      </c>
      <c r="E13" s="43"/>
    </row>
    <row r="14" spans="1:5" x14ac:dyDescent="0.2">
      <c r="A14" s="42">
        <v>3210</v>
      </c>
      <c r="B14" s="40" t="s">
        <v>422</v>
      </c>
      <c r="C14" s="41">
        <v>77035205.840000004</v>
      </c>
    </row>
    <row r="15" spans="1:5" x14ac:dyDescent="0.2">
      <c r="A15" s="42">
        <v>3220</v>
      </c>
      <c r="B15" s="40" t="s">
        <v>421</v>
      </c>
      <c r="C15" s="41">
        <v>-151056905.38</v>
      </c>
    </row>
    <row r="16" spans="1:5" x14ac:dyDescent="0.2">
      <c r="A16" s="42">
        <v>3230</v>
      </c>
      <c r="B16" s="40" t="s">
        <v>420</v>
      </c>
      <c r="C16" s="41">
        <f>SUM(C17:C20)</f>
        <v>0</v>
      </c>
    </row>
    <row r="17" spans="1:3" x14ac:dyDescent="0.2">
      <c r="A17" s="42">
        <v>3231</v>
      </c>
      <c r="B17" s="40" t="s">
        <v>419</v>
      </c>
      <c r="C17" s="41">
        <v>0</v>
      </c>
    </row>
    <row r="18" spans="1:3" x14ac:dyDescent="0.2">
      <c r="A18" s="42">
        <v>3232</v>
      </c>
      <c r="B18" s="40" t="s">
        <v>418</v>
      </c>
      <c r="C18" s="41">
        <v>0</v>
      </c>
    </row>
    <row r="19" spans="1:3" x14ac:dyDescent="0.2">
      <c r="A19" s="42">
        <v>3233</v>
      </c>
      <c r="B19" s="40" t="s">
        <v>417</v>
      </c>
      <c r="C19" s="41">
        <v>0</v>
      </c>
    </row>
    <row r="20" spans="1:3" x14ac:dyDescent="0.2">
      <c r="A20" s="42">
        <v>3239</v>
      </c>
      <c r="B20" s="40" t="s">
        <v>416</v>
      </c>
      <c r="C20" s="41">
        <v>0</v>
      </c>
    </row>
    <row r="21" spans="1:3" x14ac:dyDescent="0.2">
      <c r="A21" s="42">
        <v>3240</v>
      </c>
      <c r="B21" s="40" t="s">
        <v>415</v>
      </c>
      <c r="C21" s="41">
        <f>SUM(C22:C24)</f>
        <v>0</v>
      </c>
    </row>
    <row r="22" spans="1:3" x14ac:dyDescent="0.2">
      <c r="A22" s="42">
        <v>3241</v>
      </c>
      <c r="B22" s="40" t="s">
        <v>414</v>
      </c>
      <c r="C22" s="41">
        <v>0</v>
      </c>
    </row>
    <row r="23" spans="1:3" x14ac:dyDescent="0.2">
      <c r="A23" s="42">
        <v>3242</v>
      </c>
      <c r="B23" s="40" t="s">
        <v>413</v>
      </c>
      <c r="C23" s="41">
        <v>0</v>
      </c>
    </row>
    <row r="24" spans="1:3" x14ac:dyDescent="0.2">
      <c r="A24" s="42">
        <v>3243</v>
      </c>
      <c r="B24" s="40" t="s">
        <v>412</v>
      </c>
      <c r="C24" s="41">
        <v>0</v>
      </c>
    </row>
    <row r="25" spans="1:3" x14ac:dyDescent="0.2">
      <c r="A25" s="42">
        <v>3250</v>
      </c>
      <c r="B25" s="40" t="s">
        <v>411</v>
      </c>
      <c r="C25" s="41">
        <f>SUM(C26:C27)</f>
        <v>0</v>
      </c>
    </row>
    <row r="26" spans="1:3" x14ac:dyDescent="0.2">
      <c r="A26" s="42">
        <v>3251</v>
      </c>
      <c r="B26" s="40" t="s">
        <v>410</v>
      </c>
      <c r="C26" s="41">
        <v>0</v>
      </c>
    </row>
    <row r="27" spans="1:3" x14ac:dyDescent="0.2">
      <c r="A27" s="42">
        <v>3252</v>
      </c>
      <c r="B27" s="40" t="s">
        <v>409</v>
      </c>
      <c r="C27" s="41">
        <v>0</v>
      </c>
    </row>
    <row r="29" spans="1:3" x14ac:dyDescent="0.2">
      <c r="B29" s="40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1:E119"/>
  <sheetViews>
    <sheetView topLeftCell="A148" workbookViewId="0">
      <selection activeCell="F75" sqref="F75:F76"/>
    </sheetView>
  </sheetViews>
  <sheetFormatPr baseColWidth="10" defaultColWidth="9.109375" defaultRowHeight="10.199999999999999" x14ac:dyDescent="0.2"/>
  <cols>
    <col min="1" max="1" width="10" style="40" customWidth="1"/>
    <col min="2" max="2" width="63.44140625" style="40" bestFit="1" customWidth="1"/>
    <col min="3" max="3" width="15.44140625" style="40" bestFit="1" customWidth="1"/>
    <col min="4" max="4" width="16.44140625" style="40" bestFit="1" customWidth="1"/>
    <col min="5" max="5" width="19.109375" style="40" customWidth="1"/>
    <col min="6" max="16384" width="9.109375" style="40"/>
  </cols>
  <sheetData>
    <row r="1" spans="1:5" s="75" customFormat="1" ht="18.899999999999999" customHeight="1" x14ac:dyDescent="0.3">
      <c r="A1" s="139" t="s">
        <v>66</v>
      </c>
      <c r="B1" s="139"/>
      <c r="C1" s="139"/>
      <c r="D1" s="47" t="s">
        <v>268</v>
      </c>
      <c r="E1" s="46">
        <v>2024</v>
      </c>
    </row>
    <row r="2" spans="1:5" s="75" customFormat="1" ht="18.899999999999999" customHeight="1" x14ac:dyDescent="0.3">
      <c r="A2" s="139" t="s">
        <v>479</v>
      </c>
      <c r="B2" s="139"/>
      <c r="C2" s="139"/>
      <c r="D2" s="47" t="s">
        <v>266</v>
      </c>
      <c r="E2" s="46" t="s">
        <v>62</v>
      </c>
    </row>
    <row r="3" spans="1:5" s="75" customFormat="1" ht="18.899999999999999" customHeight="1" x14ac:dyDescent="0.3">
      <c r="A3" s="139" t="s">
        <v>61</v>
      </c>
      <c r="B3" s="139"/>
      <c r="C3" s="139"/>
      <c r="D3" s="47" t="s">
        <v>265</v>
      </c>
      <c r="E3" s="46">
        <v>1</v>
      </c>
    </row>
    <row r="4" spans="1:5" x14ac:dyDescent="0.2">
      <c r="A4" s="45" t="s">
        <v>264</v>
      </c>
      <c r="B4" s="44"/>
      <c r="C4" s="44"/>
      <c r="D4" s="44"/>
      <c r="E4" s="44"/>
    </row>
    <row r="6" spans="1:5" x14ac:dyDescent="0.2">
      <c r="A6" s="44" t="s">
        <v>478</v>
      </c>
      <c r="B6" s="44"/>
      <c r="C6" s="44"/>
      <c r="D6" s="44"/>
      <c r="E6" s="44"/>
    </row>
    <row r="7" spans="1:5" x14ac:dyDescent="0.2">
      <c r="A7" s="43" t="s">
        <v>188</v>
      </c>
      <c r="B7" s="43" t="s">
        <v>465</v>
      </c>
      <c r="C7" s="70">
        <v>2024</v>
      </c>
      <c r="D7" s="70">
        <v>2023</v>
      </c>
      <c r="E7" s="43"/>
    </row>
    <row r="8" spans="1:5" x14ac:dyDescent="0.2">
      <c r="A8" s="42">
        <v>1111</v>
      </c>
      <c r="B8" s="40" t="s">
        <v>477</v>
      </c>
      <c r="C8" s="41">
        <v>0</v>
      </c>
      <c r="D8" s="41">
        <v>0</v>
      </c>
    </row>
    <row r="9" spans="1:5" x14ac:dyDescent="0.2">
      <c r="A9" s="42">
        <v>1112</v>
      </c>
      <c r="B9" s="40" t="s">
        <v>476</v>
      </c>
      <c r="C9" s="41">
        <v>30848483.899999999</v>
      </c>
      <c r="D9" s="41">
        <v>32739024.359999999</v>
      </c>
    </row>
    <row r="10" spans="1:5" x14ac:dyDescent="0.2">
      <c r="A10" s="42">
        <v>1113</v>
      </c>
      <c r="B10" s="40" t="s">
        <v>475</v>
      </c>
      <c r="C10" s="41">
        <v>0</v>
      </c>
      <c r="D10" s="41">
        <v>0</v>
      </c>
    </row>
    <row r="11" spans="1:5" x14ac:dyDescent="0.2">
      <c r="A11" s="42">
        <v>1114</v>
      </c>
      <c r="B11" s="40" t="s">
        <v>406</v>
      </c>
      <c r="C11" s="41">
        <v>0</v>
      </c>
      <c r="D11" s="41">
        <v>0</v>
      </c>
    </row>
    <row r="12" spans="1:5" x14ac:dyDescent="0.2">
      <c r="A12" s="42">
        <v>1115</v>
      </c>
      <c r="B12" s="40" t="s">
        <v>405</v>
      </c>
      <c r="C12" s="41">
        <v>0</v>
      </c>
      <c r="D12" s="41">
        <v>0</v>
      </c>
    </row>
    <row r="13" spans="1:5" x14ac:dyDescent="0.2">
      <c r="A13" s="42">
        <v>1116</v>
      </c>
      <c r="B13" s="40" t="s">
        <v>474</v>
      </c>
      <c r="C13" s="41">
        <v>0</v>
      </c>
      <c r="D13" s="41">
        <v>0</v>
      </c>
    </row>
    <row r="14" spans="1:5" x14ac:dyDescent="0.2">
      <c r="A14" s="42">
        <v>1119</v>
      </c>
      <c r="B14" s="40" t="s">
        <v>473</v>
      </c>
      <c r="C14" s="41">
        <v>0</v>
      </c>
      <c r="D14" s="41">
        <v>0</v>
      </c>
    </row>
    <row r="15" spans="1:5" x14ac:dyDescent="0.2">
      <c r="A15" s="53">
        <v>1110</v>
      </c>
      <c r="B15" s="67" t="s">
        <v>472</v>
      </c>
      <c r="C15" s="48">
        <f>SUM(C8:C14)</f>
        <v>30848483.899999999</v>
      </c>
      <c r="D15" s="48">
        <f>SUM(D8:D14)</f>
        <v>32739024.359999999</v>
      </c>
    </row>
    <row r="18" spans="1:4" x14ac:dyDescent="0.2">
      <c r="A18" s="44" t="s">
        <v>471</v>
      </c>
      <c r="B18" s="44"/>
      <c r="C18" s="44"/>
      <c r="D18" s="44"/>
    </row>
    <row r="19" spans="1:4" x14ac:dyDescent="0.2">
      <c r="A19" s="43" t="s">
        <v>188</v>
      </c>
      <c r="B19" s="43" t="s">
        <v>465</v>
      </c>
      <c r="C19" s="74" t="s">
        <v>470</v>
      </c>
      <c r="D19" s="74" t="s">
        <v>469</v>
      </c>
    </row>
    <row r="20" spans="1:4" x14ac:dyDescent="0.2">
      <c r="A20" s="53">
        <v>1230</v>
      </c>
      <c r="B20" s="67" t="s">
        <v>363</v>
      </c>
      <c r="C20" s="48">
        <f>SUM(C21:C27)</f>
        <v>1653336.41</v>
      </c>
      <c r="D20" s="48">
        <f>SUM(D21:D27)</f>
        <v>1653336.41</v>
      </c>
    </row>
    <row r="21" spans="1:4" x14ac:dyDescent="0.2">
      <c r="A21" s="42">
        <v>1231</v>
      </c>
      <c r="B21" s="40" t="s">
        <v>362</v>
      </c>
      <c r="C21" s="41">
        <v>0</v>
      </c>
      <c r="D21" s="41">
        <v>0</v>
      </c>
    </row>
    <row r="22" spans="1:4" x14ac:dyDescent="0.2">
      <c r="A22" s="42">
        <v>1232</v>
      </c>
      <c r="B22" s="40" t="s">
        <v>361</v>
      </c>
      <c r="C22" s="41">
        <v>0</v>
      </c>
      <c r="D22" s="41">
        <v>0</v>
      </c>
    </row>
    <row r="23" spans="1:4" x14ac:dyDescent="0.2">
      <c r="A23" s="42">
        <v>1233</v>
      </c>
      <c r="B23" s="40" t="s">
        <v>360</v>
      </c>
      <c r="C23" s="41">
        <v>0</v>
      </c>
      <c r="D23" s="41">
        <v>0</v>
      </c>
    </row>
    <row r="24" spans="1:4" x14ac:dyDescent="0.2">
      <c r="A24" s="42">
        <v>1234</v>
      </c>
      <c r="B24" s="40" t="s">
        <v>359</v>
      </c>
      <c r="C24" s="41">
        <v>0</v>
      </c>
      <c r="D24" s="41">
        <v>0</v>
      </c>
    </row>
    <row r="25" spans="1:4" x14ac:dyDescent="0.2">
      <c r="A25" s="42">
        <v>1235</v>
      </c>
      <c r="B25" s="40" t="s">
        <v>358</v>
      </c>
      <c r="C25" s="41">
        <v>0</v>
      </c>
      <c r="D25" s="41">
        <v>0</v>
      </c>
    </row>
    <row r="26" spans="1:4" x14ac:dyDescent="0.2">
      <c r="A26" s="42">
        <v>1236</v>
      </c>
      <c r="B26" s="40" t="s">
        <v>357</v>
      </c>
      <c r="C26" s="41">
        <v>1653336.41</v>
      </c>
      <c r="D26" s="41">
        <v>1653336.41</v>
      </c>
    </row>
    <row r="27" spans="1:4" x14ac:dyDescent="0.2">
      <c r="A27" s="42">
        <v>1239</v>
      </c>
      <c r="B27" s="40" t="s">
        <v>356</v>
      </c>
      <c r="C27" s="41">
        <v>0</v>
      </c>
      <c r="D27" s="41">
        <v>0</v>
      </c>
    </row>
    <row r="28" spans="1:4" x14ac:dyDescent="0.2">
      <c r="A28" s="53">
        <v>1240</v>
      </c>
      <c r="B28" s="67" t="s">
        <v>355</v>
      </c>
      <c r="C28" s="48">
        <f>SUM(C29:C36)</f>
        <v>336050.66000000003</v>
      </c>
      <c r="D28" s="48">
        <f>SUM(D29:D36)</f>
        <v>336050.66000000003</v>
      </c>
    </row>
    <row r="29" spans="1:4" x14ac:dyDescent="0.2">
      <c r="A29" s="42">
        <v>1241</v>
      </c>
      <c r="B29" s="40" t="s">
        <v>354</v>
      </c>
      <c r="C29" s="41">
        <v>213839.2</v>
      </c>
      <c r="D29" s="41">
        <v>213839.2</v>
      </c>
    </row>
    <row r="30" spans="1:4" x14ac:dyDescent="0.2">
      <c r="A30" s="42">
        <v>1242</v>
      </c>
      <c r="B30" s="40" t="s">
        <v>353</v>
      </c>
      <c r="C30" s="41">
        <v>0</v>
      </c>
      <c r="D30" s="41">
        <v>0</v>
      </c>
    </row>
    <row r="31" spans="1:4" x14ac:dyDescent="0.2">
      <c r="A31" s="42">
        <v>1243</v>
      </c>
      <c r="B31" s="40" t="s">
        <v>352</v>
      </c>
      <c r="C31" s="41">
        <v>0</v>
      </c>
      <c r="D31" s="41">
        <v>0</v>
      </c>
    </row>
    <row r="32" spans="1:4" x14ac:dyDescent="0.2">
      <c r="A32" s="42">
        <v>1244</v>
      </c>
      <c r="B32" s="40" t="s">
        <v>351</v>
      </c>
      <c r="C32" s="41">
        <v>0</v>
      </c>
      <c r="D32" s="41">
        <v>0</v>
      </c>
    </row>
    <row r="33" spans="1:5" x14ac:dyDescent="0.2">
      <c r="A33" s="42">
        <v>1245</v>
      </c>
      <c r="B33" s="40" t="s">
        <v>350</v>
      </c>
      <c r="C33" s="41">
        <v>0</v>
      </c>
      <c r="D33" s="41">
        <v>0</v>
      </c>
    </row>
    <row r="34" spans="1:5" x14ac:dyDescent="0.2">
      <c r="A34" s="42">
        <v>1246</v>
      </c>
      <c r="B34" s="40" t="s">
        <v>349</v>
      </c>
      <c r="C34" s="41">
        <v>122211.46</v>
      </c>
      <c r="D34" s="41">
        <v>122211.46</v>
      </c>
    </row>
    <row r="35" spans="1:5" x14ac:dyDescent="0.2">
      <c r="A35" s="42">
        <v>1247</v>
      </c>
      <c r="B35" s="40" t="s">
        <v>348</v>
      </c>
      <c r="C35" s="41">
        <v>0</v>
      </c>
      <c r="D35" s="41">
        <v>0</v>
      </c>
    </row>
    <row r="36" spans="1:5" x14ac:dyDescent="0.2">
      <c r="A36" s="42">
        <v>1248</v>
      </c>
      <c r="B36" s="40" t="s">
        <v>347</v>
      </c>
      <c r="C36" s="41">
        <v>0</v>
      </c>
      <c r="D36" s="41">
        <v>0</v>
      </c>
    </row>
    <row r="37" spans="1:5" x14ac:dyDescent="0.2">
      <c r="A37" s="73">
        <v>12</v>
      </c>
      <c r="B37" s="72" t="s">
        <v>468</v>
      </c>
      <c r="C37" s="71">
        <v>0</v>
      </c>
      <c r="D37" s="71">
        <v>0</v>
      </c>
      <c r="E37" s="67"/>
    </row>
    <row r="38" spans="1:5" x14ac:dyDescent="0.2">
      <c r="B38" s="65" t="s">
        <v>467</v>
      </c>
      <c r="C38" s="48">
        <f>C20+C28+C37</f>
        <v>1989387.0699999998</v>
      </c>
      <c r="D38" s="48">
        <f>D20+D28+D37</f>
        <v>1989387.0699999998</v>
      </c>
    </row>
    <row r="40" spans="1:5" x14ac:dyDescent="0.2">
      <c r="A40" s="44" t="s">
        <v>466</v>
      </c>
      <c r="B40" s="44"/>
      <c r="C40" s="44"/>
      <c r="D40" s="44"/>
      <c r="E40" s="44"/>
    </row>
    <row r="41" spans="1:5" x14ac:dyDescent="0.2">
      <c r="A41" s="43" t="s">
        <v>188</v>
      </c>
      <c r="B41" s="43" t="s">
        <v>465</v>
      </c>
      <c r="C41" s="70">
        <v>2024</v>
      </c>
      <c r="D41" s="70">
        <v>2023</v>
      </c>
      <c r="E41" s="43"/>
    </row>
    <row r="42" spans="1:5" x14ac:dyDescent="0.2">
      <c r="A42" s="53">
        <v>3210</v>
      </c>
      <c r="B42" s="67" t="s">
        <v>464</v>
      </c>
      <c r="C42" s="48">
        <v>77035205.840000004</v>
      </c>
      <c r="D42" s="48">
        <v>-2372307.4500000002</v>
      </c>
    </row>
    <row r="43" spans="1:5" x14ac:dyDescent="0.2">
      <c r="A43" s="42"/>
      <c r="B43" s="65" t="s">
        <v>463</v>
      </c>
      <c r="C43" s="48">
        <f>C46+C58+C86+C89+C44</f>
        <v>23.71</v>
      </c>
      <c r="D43" s="48">
        <f>D46+D58+D86+D89+D44</f>
        <v>20352245.030000001</v>
      </c>
    </row>
    <row r="44" spans="1:5" x14ac:dyDescent="0.2">
      <c r="A44" s="60">
        <v>5100</v>
      </c>
      <c r="B44" s="69" t="s">
        <v>183</v>
      </c>
      <c r="C44" s="61">
        <f>SUM(C45:C45)</f>
        <v>0</v>
      </c>
      <c r="D44" s="61">
        <f>SUM(D45:D45)</f>
        <v>0</v>
      </c>
    </row>
    <row r="45" spans="1:5" x14ac:dyDescent="0.2">
      <c r="A45" s="56">
        <v>5130</v>
      </c>
      <c r="B45" s="63" t="s">
        <v>462</v>
      </c>
      <c r="C45" s="68">
        <v>0</v>
      </c>
      <c r="D45" s="68">
        <v>0</v>
      </c>
    </row>
    <row r="46" spans="1:5" x14ac:dyDescent="0.2">
      <c r="A46" s="53">
        <v>5400</v>
      </c>
      <c r="B46" s="67" t="s">
        <v>112</v>
      </c>
      <c r="C46" s="48">
        <f>C47+C49+C51+C53+C55</f>
        <v>0</v>
      </c>
      <c r="D46" s="48">
        <f>D47+D49+D51+D53+D55</f>
        <v>0</v>
      </c>
    </row>
    <row r="47" spans="1:5" x14ac:dyDescent="0.2">
      <c r="A47" s="42">
        <v>5410</v>
      </c>
      <c r="B47" s="40" t="s">
        <v>461</v>
      </c>
      <c r="C47" s="41">
        <f>C48</f>
        <v>0</v>
      </c>
      <c r="D47" s="41">
        <f>D48</f>
        <v>0</v>
      </c>
    </row>
    <row r="48" spans="1:5" x14ac:dyDescent="0.2">
      <c r="A48" s="42">
        <v>5411</v>
      </c>
      <c r="B48" s="40" t="s">
        <v>110</v>
      </c>
      <c r="C48" s="41">
        <v>0</v>
      </c>
      <c r="D48" s="41">
        <v>0</v>
      </c>
    </row>
    <row r="49" spans="1:4" x14ac:dyDescent="0.2">
      <c r="A49" s="42">
        <v>5420</v>
      </c>
      <c r="B49" s="40" t="s">
        <v>460</v>
      </c>
      <c r="C49" s="41">
        <f>C50</f>
        <v>0</v>
      </c>
      <c r="D49" s="41">
        <f>D50</f>
        <v>0</v>
      </c>
    </row>
    <row r="50" spans="1:4" x14ac:dyDescent="0.2">
      <c r="A50" s="42">
        <v>5421</v>
      </c>
      <c r="B50" s="40" t="s">
        <v>107</v>
      </c>
      <c r="C50" s="41">
        <v>0</v>
      </c>
      <c r="D50" s="41">
        <v>0</v>
      </c>
    </row>
    <row r="51" spans="1:4" x14ac:dyDescent="0.2">
      <c r="A51" s="42">
        <v>5430</v>
      </c>
      <c r="B51" s="40" t="s">
        <v>459</v>
      </c>
      <c r="C51" s="41">
        <f>C52</f>
        <v>0</v>
      </c>
      <c r="D51" s="41">
        <f>D52</f>
        <v>0</v>
      </c>
    </row>
    <row r="52" spans="1:4" x14ac:dyDescent="0.2">
      <c r="A52" s="42">
        <v>5431</v>
      </c>
      <c r="B52" s="40" t="s">
        <v>104</v>
      </c>
      <c r="C52" s="41">
        <v>0</v>
      </c>
      <c r="D52" s="41">
        <v>0</v>
      </c>
    </row>
    <row r="53" spans="1:4" x14ac:dyDescent="0.2">
      <c r="A53" s="42">
        <v>5440</v>
      </c>
      <c r="B53" s="40" t="s">
        <v>458</v>
      </c>
      <c r="C53" s="41">
        <f>C54</f>
        <v>0</v>
      </c>
      <c r="D53" s="41">
        <f>D54</f>
        <v>0</v>
      </c>
    </row>
    <row r="54" spans="1:4" x14ac:dyDescent="0.2">
      <c r="A54" s="42">
        <v>5441</v>
      </c>
      <c r="B54" s="40" t="s">
        <v>458</v>
      </c>
      <c r="C54" s="41">
        <v>0</v>
      </c>
      <c r="D54" s="41">
        <v>0</v>
      </c>
    </row>
    <row r="55" spans="1:4" x14ac:dyDescent="0.2">
      <c r="A55" s="42">
        <v>5450</v>
      </c>
      <c r="B55" s="40" t="s">
        <v>457</v>
      </c>
      <c r="C55" s="41">
        <f>SUM(C56:C57)</f>
        <v>0</v>
      </c>
      <c r="D55" s="41">
        <f>SUM(D56:D57)</f>
        <v>0</v>
      </c>
    </row>
    <row r="56" spans="1:4" x14ac:dyDescent="0.2">
      <c r="A56" s="42">
        <v>5451</v>
      </c>
      <c r="B56" s="40" t="s">
        <v>100</v>
      </c>
      <c r="C56" s="41">
        <v>0</v>
      </c>
      <c r="D56" s="41">
        <v>0</v>
      </c>
    </row>
    <row r="57" spans="1:4" x14ac:dyDescent="0.2">
      <c r="A57" s="42">
        <v>5452</v>
      </c>
      <c r="B57" s="40" t="s">
        <v>99</v>
      </c>
      <c r="C57" s="41">
        <v>0</v>
      </c>
      <c r="D57" s="41">
        <v>0</v>
      </c>
    </row>
    <row r="58" spans="1:4" x14ac:dyDescent="0.2">
      <c r="A58" s="53">
        <v>5500</v>
      </c>
      <c r="B58" s="67" t="s">
        <v>98</v>
      </c>
      <c r="C58" s="48">
        <f>C59+C68+C71+C77</f>
        <v>23.71</v>
      </c>
      <c r="D58" s="48">
        <f>D59+D68+D71+D77</f>
        <v>19206806.800000001</v>
      </c>
    </row>
    <row r="59" spans="1:4" x14ac:dyDescent="0.2">
      <c r="A59" s="42">
        <v>5510</v>
      </c>
      <c r="B59" s="40" t="s">
        <v>97</v>
      </c>
      <c r="C59" s="41">
        <f>SUM(C60:C67)</f>
        <v>0</v>
      </c>
      <c r="D59" s="41">
        <f>SUM(D60:D67)</f>
        <v>19206790.600000001</v>
      </c>
    </row>
    <row r="60" spans="1:4" x14ac:dyDescent="0.2">
      <c r="A60" s="42">
        <v>5511</v>
      </c>
      <c r="B60" s="40" t="s">
        <v>96</v>
      </c>
      <c r="C60" s="41">
        <v>0</v>
      </c>
      <c r="D60" s="41">
        <v>0</v>
      </c>
    </row>
    <row r="61" spans="1:4" x14ac:dyDescent="0.2">
      <c r="A61" s="42">
        <v>5512</v>
      </c>
      <c r="B61" s="40" t="s">
        <v>95</v>
      </c>
      <c r="C61" s="41">
        <v>0</v>
      </c>
      <c r="D61" s="41">
        <v>0</v>
      </c>
    </row>
    <row r="62" spans="1:4" x14ac:dyDescent="0.2">
      <c r="A62" s="42">
        <v>5513</v>
      </c>
      <c r="B62" s="40" t="s">
        <v>94</v>
      </c>
      <c r="C62" s="41">
        <v>0</v>
      </c>
      <c r="D62" s="41">
        <v>15748993.130000001</v>
      </c>
    </row>
    <row r="63" spans="1:4" x14ac:dyDescent="0.2">
      <c r="A63" s="42">
        <v>5514</v>
      </c>
      <c r="B63" s="40" t="s">
        <v>93</v>
      </c>
      <c r="C63" s="41">
        <v>0</v>
      </c>
      <c r="D63" s="41">
        <v>0</v>
      </c>
    </row>
    <row r="64" spans="1:4" x14ac:dyDescent="0.2">
      <c r="A64" s="42">
        <v>5515</v>
      </c>
      <c r="B64" s="40" t="s">
        <v>92</v>
      </c>
      <c r="C64" s="41">
        <v>0</v>
      </c>
      <c r="D64" s="41">
        <v>3422994.81</v>
      </c>
    </row>
    <row r="65" spans="1:4" x14ac:dyDescent="0.2">
      <c r="A65" s="42">
        <v>5516</v>
      </c>
      <c r="B65" s="40" t="s">
        <v>91</v>
      </c>
      <c r="C65" s="41">
        <v>0</v>
      </c>
      <c r="D65" s="41">
        <v>0</v>
      </c>
    </row>
    <row r="66" spans="1:4" x14ac:dyDescent="0.2">
      <c r="A66" s="42">
        <v>5517</v>
      </c>
      <c r="B66" s="40" t="s">
        <v>90</v>
      </c>
      <c r="C66" s="41">
        <v>0</v>
      </c>
      <c r="D66" s="41">
        <v>0</v>
      </c>
    </row>
    <row r="67" spans="1:4" x14ac:dyDescent="0.2">
      <c r="A67" s="42">
        <v>5518</v>
      </c>
      <c r="B67" s="40" t="s">
        <v>89</v>
      </c>
      <c r="C67" s="41">
        <v>0</v>
      </c>
      <c r="D67" s="41">
        <v>34802.660000000003</v>
      </c>
    </row>
    <row r="68" spans="1:4" x14ac:dyDescent="0.2">
      <c r="A68" s="42">
        <v>5520</v>
      </c>
      <c r="B68" s="40" t="s">
        <v>88</v>
      </c>
      <c r="C68" s="41">
        <f>SUM(C69:C70)</f>
        <v>0</v>
      </c>
      <c r="D68" s="41">
        <f>SUM(D69:D70)</f>
        <v>0</v>
      </c>
    </row>
    <row r="69" spans="1:4" x14ac:dyDescent="0.2">
      <c r="A69" s="42">
        <v>5521</v>
      </c>
      <c r="B69" s="40" t="s">
        <v>87</v>
      </c>
      <c r="C69" s="41">
        <v>0</v>
      </c>
      <c r="D69" s="41">
        <v>0</v>
      </c>
    </row>
    <row r="70" spans="1:4" x14ac:dyDescent="0.2">
      <c r="A70" s="42">
        <v>5522</v>
      </c>
      <c r="B70" s="40" t="s">
        <v>86</v>
      </c>
      <c r="C70" s="41">
        <v>0</v>
      </c>
      <c r="D70" s="41">
        <v>0</v>
      </c>
    </row>
    <row r="71" spans="1:4" x14ac:dyDescent="0.2">
      <c r="A71" s="42">
        <v>5530</v>
      </c>
      <c r="B71" s="40" t="s">
        <v>85</v>
      </c>
      <c r="C71" s="41">
        <f>SUM(C72:C76)</f>
        <v>0</v>
      </c>
      <c r="D71" s="41">
        <f>SUM(D72:D76)</f>
        <v>0</v>
      </c>
    </row>
    <row r="72" spans="1:4" x14ac:dyDescent="0.2">
      <c r="A72" s="42">
        <v>5531</v>
      </c>
      <c r="B72" s="40" t="s">
        <v>84</v>
      </c>
      <c r="C72" s="41">
        <v>0</v>
      </c>
      <c r="D72" s="41">
        <v>0</v>
      </c>
    </row>
    <row r="73" spans="1:4" x14ac:dyDescent="0.2">
      <c r="A73" s="42">
        <v>5532</v>
      </c>
      <c r="B73" s="40" t="s">
        <v>83</v>
      </c>
      <c r="C73" s="41">
        <v>0</v>
      </c>
      <c r="D73" s="41">
        <v>0</v>
      </c>
    </row>
    <row r="74" spans="1:4" x14ac:dyDescent="0.2">
      <c r="A74" s="42">
        <v>5533</v>
      </c>
      <c r="B74" s="40" t="s">
        <v>82</v>
      </c>
      <c r="C74" s="41">
        <v>0</v>
      </c>
      <c r="D74" s="41">
        <v>0</v>
      </c>
    </row>
    <row r="75" spans="1:4" x14ac:dyDescent="0.2">
      <c r="A75" s="42">
        <v>5534</v>
      </c>
      <c r="B75" s="40" t="s">
        <v>81</v>
      </c>
      <c r="C75" s="41">
        <v>0</v>
      </c>
      <c r="D75" s="41">
        <v>0</v>
      </c>
    </row>
    <row r="76" spans="1:4" x14ac:dyDescent="0.2">
      <c r="A76" s="42">
        <v>5535</v>
      </c>
      <c r="B76" s="40" t="s">
        <v>80</v>
      </c>
      <c r="C76" s="41">
        <v>0</v>
      </c>
      <c r="D76" s="41">
        <v>0</v>
      </c>
    </row>
    <row r="77" spans="1:4" x14ac:dyDescent="0.2">
      <c r="A77" s="42">
        <v>5590</v>
      </c>
      <c r="B77" s="40" t="s">
        <v>79</v>
      </c>
      <c r="C77" s="41">
        <f>SUM(C78:C85)</f>
        <v>23.71</v>
      </c>
      <c r="D77" s="41">
        <f>SUM(D78:D85)</f>
        <v>16.2</v>
      </c>
    </row>
    <row r="78" spans="1:4" x14ac:dyDescent="0.2">
      <c r="A78" s="42">
        <v>5591</v>
      </c>
      <c r="B78" s="40" t="s">
        <v>78</v>
      </c>
      <c r="C78" s="41">
        <v>0</v>
      </c>
      <c r="D78" s="41">
        <v>0</v>
      </c>
    </row>
    <row r="79" spans="1:4" x14ac:dyDescent="0.2">
      <c r="A79" s="42">
        <v>5592</v>
      </c>
      <c r="B79" s="40" t="s">
        <v>77</v>
      </c>
      <c r="C79" s="41">
        <v>0</v>
      </c>
      <c r="D79" s="41">
        <v>0</v>
      </c>
    </row>
    <row r="80" spans="1:4" x14ac:dyDescent="0.2">
      <c r="A80" s="42">
        <v>5593</v>
      </c>
      <c r="B80" s="40" t="s">
        <v>76</v>
      </c>
      <c r="C80" s="41">
        <v>0</v>
      </c>
      <c r="D80" s="41">
        <v>0</v>
      </c>
    </row>
    <row r="81" spans="1:4" x14ac:dyDescent="0.2">
      <c r="A81" s="42">
        <v>5594</v>
      </c>
      <c r="B81" s="40" t="s">
        <v>456</v>
      </c>
      <c r="C81" s="41">
        <v>0</v>
      </c>
      <c r="D81" s="41">
        <v>0</v>
      </c>
    </row>
    <row r="82" spans="1:4" x14ac:dyDescent="0.2">
      <c r="A82" s="42">
        <v>5595</v>
      </c>
      <c r="B82" s="40" t="s">
        <v>74</v>
      </c>
      <c r="C82" s="41">
        <v>0</v>
      </c>
      <c r="D82" s="41">
        <v>0</v>
      </c>
    </row>
    <row r="83" spans="1:4" x14ac:dyDescent="0.2">
      <c r="A83" s="42">
        <v>5596</v>
      </c>
      <c r="B83" s="40" t="s">
        <v>73</v>
      </c>
      <c r="C83" s="41">
        <v>0</v>
      </c>
      <c r="D83" s="41">
        <v>0</v>
      </c>
    </row>
    <row r="84" spans="1:4" x14ac:dyDescent="0.2">
      <c r="A84" s="42">
        <v>5597</v>
      </c>
      <c r="B84" s="40" t="s">
        <v>72</v>
      </c>
      <c r="C84" s="41">
        <v>0</v>
      </c>
      <c r="D84" s="41">
        <v>0</v>
      </c>
    </row>
    <row r="85" spans="1:4" x14ac:dyDescent="0.2">
      <c r="A85" s="42">
        <v>5599</v>
      </c>
      <c r="B85" s="40" t="s">
        <v>70</v>
      </c>
      <c r="C85" s="41">
        <v>23.71</v>
      </c>
      <c r="D85" s="41">
        <v>16.2</v>
      </c>
    </row>
    <row r="86" spans="1:4" x14ac:dyDescent="0.2">
      <c r="A86" s="53">
        <v>5600</v>
      </c>
      <c r="B86" s="67" t="s">
        <v>69</v>
      </c>
      <c r="C86" s="48">
        <f>C87</f>
        <v>0</v>
      </c>
      <c r="D86" s="48">
        <f>D87</f>
        <v>0</v>
      </c>
    </row>
    <row r="87" spans="1:4" x14ac:dyDescent="0.2">
      <c r="A87" s="42">
        <v>5610</v>
      </c>
      <c r="B87" s="40" t="s">
        <v>68</v>
      </c>
      <c r="C87" s="41">
        <f>C88</f>
        <v>0</v>
      </c>
      <c r="D87" s="41">
        <f>D88</f>
        <v>0</v>
      </c>
    </row>
    <row r="88" spans="1:4" x14ac:dyDescent="0.2">
      <c r="A88" s="42">
        <v>5611</v>
      </c>
      <c r="B88" s="40" t="s">
        <v>67</v>
      </c>
      <c r="C88" s="41">
        <v>0</v>
      </c>
      <c r="D88" s="41">
        <v>0</v>
      </c>
    </row>
    <row r="89" spans="1:4" x14ac:dyDescent="0.2">
      <c r="A89" s="53">
        <v>2110</v>
      </c>
      <c r="B89" s="66" t="s">
        <v>455</v>
      </c>
      <c r="C89" s="48">
        <f>SUM(C90:C94)</f>
        <v>0</v>
      </c>
      <c r="D89" s="48">
        <f>SUM(D90:D94)</f>
        <v>1145438.23</v>
      </c>
    </row>
    <row r="90" spans="1:4" x14ac:dyDescent="0.2">
      <c r="A90" s="42">
        <v>2111</v>
      </c>
      <c r="B90" s="40" t="s">
        <v>454</v>
      </c>
      <c r="C90" s="41">
        <v>0</v>
      </c>
      <c r="D90" s="41">
        <v>0</v>
      </c>
    </row>
    <row r="91" spans="1:4" x14ac:dyDescent="0.2">
      <c r="A91" s="42">
        <v>2112</v>
      </c>
      <c r="B91" s="40" t="s">
        <v>453</v>
      </c>
      <c r="C91" s="41">
        <v>0</v>
      </c>
      <c r="D91" s="41">
        <v>0</v>
      </c>
    </row>
    <row r="92" spans="1:4" x14ac:dyDescent="0.2">
      <c r="A92" s="42">
        <v>2112</v>
      </c>
      <c r="B92" s="40" t="s">
        <v>452</v>
      </c>
      <c r="C92" s="41">
        <v>0</v>
      </c>
      <c r="D92" s="41">
        <v>513437.4</v>
      </c>
    </row>
    <row r="93" spans="1:4" x14ac:dyDescent="0.2">
      <c r="A93" s="42">
        <v>2115</v>
      </c>
      <c r="B93" s="40" t="s">
        <v>451</v>
      </c>
      <c r="C93" s="41">
        <v>0</v>
      </c>
      <c r="D93" s="41">
        <v>632000.82999999996</v>
      </c>
    </row>
    <row r="94" spans="1:4" x14ac:dyDescent="0.2">
      <c r="A94" s="42">
        <v>2114</v>
      </c>
      <c r="B94" s="40" t="s">
        <v>450</v>
      </c>
      <c r="C94" s="41">
        <v>0</v>
      </c>
      <c r="D94" s="41">
        <v>0</v>
      </c>
    </row>
    <row r="95" spans="1:4" x14ac:dyDescent="0.2">
      <c r="A95" s="42"/>
      <c r="B95" s="65" t="s">
        <v>449</v>
      </c>
      <c r="C95" s="48">
        <f>+C96</f>
        <v>28425701.609999999</v>
      </c>
      <c r="D95" s="48">
        <f>+D96</f>
        <v>5792603.79</v>
      </c>
    </row>
    <row r="96" spans="1:4" x14ac:dyDescent="0.2">
      <c r="A96" s="60">
        <v>3100</v>
      </c>
      <c r="B96" s="59" t="s">
        <v>448</v>
      </c>
      <c r="C96" s="58">
        <f>SUM(C97:C100)</f>
        <v>28425701.609999999</v>
      </c>
      <c r="D96" s="58">
        <f>SUM(D97:D100)</f>
        <v>5792603.79</v>
      </c>
    </row>
    <row r="97" spans="1:4" x14ac:dyDescent="0.2">
      <c r="A97" s="56"/>
      <c r="B97" s="55" t="s">
        <v>447</v>
      </c>
      <c r="C97" s="54">
        <v>28425701.609999999</v>
      </c>
      <c r="D97" s="54">
        <v>5792603.79</v>
      </c>
    </row>
    <row r="98" spans="1:4" x14ac:dyDescent="0.2">
      <c r="A98" s="56"/>
      <c r="B98" s="55" t="s">
        <v>446</v>
      </c>
      <c r="C98" s="54">
        <v>0</v>
      </c>
      <c r="D98" s="54">
        <v>0</v>
      </c>
    </row>
    <row r="99" spans="1:4" x14ac:dyDescent="0.2">
      <c r="A99" s="56"/>
      <c r="B99" s="55" t="s">
        <v>445</v>
      </c>
      <c r="C99" s="54">
        <v>0</v>
      </c>
      <c r="D99" s="54">
        <v>0</v>
      </c>
    </row>
    <row r="100" spans="1:4" x14ac:dyDescent="0.2">
      <c r="A100" s="56"/>
      <c r="B100" s="55" t="s">
        <v>444</v>
      </c>
      <c r="C100" s="54">
        <v>0</v>
      </c>
      <c r="D100" s="54">
        <v>0</v>
      </c>
    </row>
    <row r="101" spans="1:4" x14ac:dyDescent="0.2">
      <c r="A101" s="56"/>
      <c r="B101" s="62" t="s">
        <v>443</v>
      </c>
      <c r="C101" s="61">
        <f>+C102</f>
        <v>0</v>
      </c>
      <c r="D101" s="61">
        <f>+D102</f>
        <v>0</v>
      </c>
    </row>
    <row r="102" spans="1:4" x14ac:dyDescent="0.2">
      <c r="A102" s="60">
        <v>1270</v>
      </c>
      <c r="B102" s="64" t="s">
        <v>333</v>
      </c>
      <c r="C102" s="58">
        <f>+C103</f>
        <v>0</v>
      </c>
      <c r="D102" s="58">
        <f>+D103</f>
        <v>0</v>
      </c>
    </row>
    <row r="103" spans="1:4" x14ac:dyDescent="0.2">
      <c r="A103" s="56">
        <v>1273</v>
      </c>
      <c r="B103" s="63" t="s">
        <v>442</v>
      </c>
      <c r="C103" s="54">
        <v>0</v>
      </c>
      <c r="D103" s="54">
        <v>0</v>
      </c>
    </row>
    <row r="104" spans="1:4" x14ac:dyDescent="0.2">
      <c r="A104" s="56"/>
      <c r="B104" s="62" t="s">
        <v>441</v>
      </c>
      <c r="C104" s="61">
        <f>+C105+C107</f>
        <v>4.2300000000000004</v>
      </c>
      <c r="D104" s="61">
        <f>+D105+D107</f>
        <v>27.1</v>
      </c>
    </row>
    <row r="105" spans="1:4" x14ac:dyDescent="0.2">
      <c r="A105" s="60">
        <v>4300</v>
      </c>
      <c r="B105" s="59" t="s">
        <v>440</v>
      </c>
      <c r="C105" s="58">
        <f>+C106</f>
        <v>4.2300000000000004</v>
      </c>
      <c r="D105" s="57">
        <f>+D106</f>
        <v>27.1</v>
      </c>
    </row>
    <row r="106" spans="1:4" x14ac:dyDescent="0.2">
      <c r="A106" s="56">
        <v>4399</v>
      </c>
      <c r="B106" s="55" t="s">
        <v>190</v>
      </c>
      <c r="C106" s="54">
        <v>4.2300000000000004</v>
      </c>
      <c r="D106" s="54">
        <v>27.1</v>
      </c>
    </row>
    <row r="107" spans="1:4" x14ac:dyDescent="0.2">
      <c r="A107" s="53">
        <v>1120</v>
      </c>
      <c r="B107" s="52" t="s">
        <v>439</v>
      </c>
      <c r="C107" s="48">
        <f>SUM(C108:C116)</f>
        <v>0</v>
      </c>
      <c r="D107" s="48">
        <f>SUM(D108:D116)</f>
        <v>0</v>
      </c>
    </row>
    <row r="108" spans="1:4" x14ac:dyDescent="0.2">
      <c r="A108" s="42">
        <v>1124</v>
      </c>
      <c r="B108" s="50" t="s">
        <v>438</v>
      </c>
      <c r="C108" s="51">
        <v>0</v>
      </c>
      <c r="D108" s="41">
        <v>0</v>
      </c>
    </row>
    <row r="109" spans="1:4" x14ac:dyDescent="0.2">
      <c r="A109" s="42">
        <v>1124</v>
      </c>
      <c r="B109" s="50" t="s">
        <v>437</v>
      </c>
      <c r="C109" s="51">
        <v>0</v>
      </c>
      <c r="D109" s="41">
        <v>0</v>
      </c>
    </row>
    <row r="110" spans="1:4" x14ac:dyDescent="0.2">
      <c r="A110" s="42">
        <v>1124</v>
      </c>
      <c r="B110" s="50" t="s">
        <v>436</v>
      </c>
      <c r="C110" s="51">
        <v>0</v>
      </c>
      <c r="D110" s="41">
        <v>0</v>
      </c>
    </row>
    <row r="111" spans="1:4" x14ac:dyDescent="0.2">
      <c r="A111" s="42">
        <v>1124</v>
      </c>
      <c r="B111" s="50" t="s">
        <v>435</v>
      </c>
      <c r="C111" s="51">
        <v>0</v>
      </c>
      <c r="D111" s="41">
        <v>0</v>
      </c>
    </row>
    <row r="112" spans="1:4" x14ac:dyDescent="0.2">
      <c r="A112" s="42">
        <v>1124</v>
      </c>
      <c r="B112" s="50" t="s">
        <v>434</v>
      </c>
      <c r="C112" s="41">
        <v>0</v>
      </c>
      <c r="D112" s="41">
        <v>0</v>
      </c>
    </row>
    <row r="113" spans="1:4" x14ac:dyDescent="0.2">
      <c r="A113" s="42">
        <v>1124</v>
      </c>
      <c r="B113" s="50" t="s">
        <v>433</v>
      </c>
      <c r="C113" s="41">
        <v>0</v>
      </c>
      <c r="D113" s="41">
        <v>0</v>
      </c>
    </row>
    <row r="114" spans="1:4" x14ac:dyDescent="0.2">
      <c r="A114" s="42">
        <v>1122</v>
      </c>
      <c r="B114" s="50" t="s">
        <v>432</v>
      </c>
      <c r="C114" s="41">
        <v>0</v>
      </c>
      <c r="D114" s="41">
        <v>0</v>
      </c>
    </row>
    <row r="115" spans="1:4" x14ac:dyDescent="0.2">
      <c r="A115" s="42">
        <v>1122</v>
      </c>
      <c r="B115" s="50" t="s">
        <v>431</v>
      </c>
      <c r="C115" s="51">
        <v>0</v>
      </c>
      <c r="D115" s="41">
        <v>0</v>
      </c>
    </row>
    <row r="116" spans="1:4" x14ac:dyDescent="0.2">
      <c r="A116" s="42">
        <v>1122</v>
      </c>
      <c r="B116" s="50" t="s">
        <v>430</v>
      </c>
      <c r="C116" s="41">
        <v>0</v>
      </c>
      <c r="D116" s="41">
        <v>0</v>
      </c>
    </row>
    <row r="117" spans="1:4" x14ac:dyDescent="0.2">
      <c r="A117" s="42"/>
      <c r="B117" s="49" t="s">
        <v>429</v>
      </c>
      <c r="C117" s="48">
        <f>C42+C43+C95-C101-C104</f>
        <v>105460926.92999999</v>
      </c>
      <c r="D117" s="48">
        <f>D42+D43+D95-D101-D104</f>
        <v>23772514.27</v>
      </c>
    </row>
    <row r="119" spans="1:4" x14ac:dyDescent="0.2">
      <c r="A119" s="40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19 C7 D56:D57 D47:D54 C41"/>
    <dataValidation allowBlank="1" showInputMessage="1" showErrorMessage="1" prompt="Saldo al 31 de diciembre del año anterior que se presenta" sqref="D7 D41"/>
    <dataValidation allowBlank="1" showInputMessage="1" showErrorMessage="1" prompt="Importe del trimestre anterior" sqref="D55 D46 C43:D43 C46:C57"/>
  </dataValidations>
  <pageMargins left="0.70866141732283472" right="0.70866141732283472" top="0.74803149606299213" bottom="0.74803149606299213" header="0.31496062992125984" footer="0.31496062992125984"/>
  <pageSetup scale="9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22"/>
  <sheetViews>
    <sheetView showGridLines="0" workbookViewId="0">
      <selection activeCell="F75" sqref="F75:F76"/>
    </sheetView>
  </sheetViews>
  <sheetFormatPr baseColWidth="10" defaultColWidth="11.44140625" defaultRowHeight="10.199999999999999" x14ac:dyDescent="0.2"/>
  <cols>
    <col min="1" max="1" width="3.44140625" style="76" customWidth="1"/>
    <col min="2" max="2" width="63.109375" style="76" customWidth="1"/>
    <col min="3" max="3" width="17.5546875" style="76" customWidth="1"/>
    <col min="4" max="16384" width="11.44140625" style="76"/>
  </cols>
  <sheetData>
    <row r="1" spans="1:3" s="101" customFormat="1" ht="18" customHeight="1" x14ac:dyDescent="0.3">
      <c r="A1" s="140" t="s">
        <v>66</v>
      </c>
      <c r="B1" s="141"/>
      <c r="C1" s="142"/>
    </row>
    <row r="2" spans="1:3" s="101" customFormat="1" ht="18" customHeight="1" x14ac:dyDescent="0.3">
      <c r="A2" s="143" t="s">
        <v>496</v>
      </c>
      <c r="B2" s="144"/>
      <c r="C2" s="145"/>
    </row>
    <row r="3" spans="1:3" s="101" customFormat="1" ht="18" customHeight="1" x14ac:dyDescent="0.3">
      <c r="A3" s="143" t="s">
        <v>61</v>
      </c>
      <c r="B3" s="146"/>
      <c r="C3" s="145"/>
    </row>
    <row r="4" spans="1:3" s="100" customFormat="1" ht="18" customHeight="1" x14ac:dyDescent="0.2">
      <c r="A4" s="147" t="s">
        <v>495</v>
      </c>
      <c r="B4" s="148"/>
      <c r="C4" s="149"/>
    </row>
    <row r="5" spans="1:3" s="98" customFormat="1" x14ac:dyDescent="0.2">
      <c r="A5" s="99" t="s">
        <v>494</v>
      </c>
      <c r="B5" s="99"/>
      <c r="C5" s="77">
        <v>270727152.33999997</v>
      </c>
    </row>
    <row r="6" spans="1:3" x14ac:dyDescent="0.2">
      <c r="B6" s="88"/>
      <c r="C6" s="97"/>
    </row>
    <row r="7" spans="1:3" x14ac:dyDescent="0.2">
      <c r="A7" s="89" t="s">
        <v>493</v>
      </c>
      <c r="B7" s="89"/>
      <c r="C7" s="87">
        <f>SUM(C8:C13)</f>
        <v>4.2300000000000004</v>
      </c>
    </row>
    <row r="8" spans="1:3" x14ac:dyDescent="0.2">
      <c r="A8" s="96" t="s">
        <v>492</v>
      </c>
      <c r="B8" s="95" t="s">
        <v>206</v>
      </c>
      <c r="C8" s="84">
        <v>0</v>
      </c>
    </row>
    <row r="9" spans="1:3" x14ac:dyDescent="0.2">
      <c r="A9" s="94" t="s">
        <v>491</v>
      </c>
      <c r="B9" s="85" t="s">
        <v>490</v>
      </c>
      <c r="C9" s="84">
        <v>0</v>
      </c>
    </row>
    <row r="10" spans="1:3" x14ac:dyDescent="0.2">
      <c r="A10" s="94" t="s">
        <v>489</v>
      </c>
      <c r="B10" s="85" t="s">
        <v>197</v>
      </c>
      <c r="C10" s="84">
        <v>0</v>
      </c>
    </row>
    <row r="11" spans="1:3" x14ac:dyDescent="0.2">
      <c r="A11" s="94" t="s">
        <v>488</v>
      </c>
      <c r="B11" s="85" t="s">
        <v>196</v>
      </c>
      <c r="C11" s="84">
        <v>0</v>
      </c>
    </row>
    <row r="12" spans="1:3" x14ac:dyDescent="0.2">
      <c r="A12" s="94" t="s">
        <v>487</v>
      </c>
      <c r="B12" s="85" t="s">
        <v>190</v>
      </c>
      <c r="C12" s="84">
        <v>0</v>
      </c>
    </row>
    <row r="13" spans="1:3" x14ac:dyDescent="0.2">
      <c r="A13" s="93" t="s">
        <v>486</v>
      </c>
      <c r="B13" s="82" t="s">
        <v>485</v>
      </c>
      <c r="C13" s="84">
        <v>4.2300000000000004</v>
      </c>
    </row>
    <row r="14" spans="1:3" x14ac:dyDescent="0.2">
      <c r="A14" s="92"/>
      <c r="B14" s="91"/>
      <c r="C14" s="90"/>
    </row>
    <row r="15" spans="1:3" x14ac:dyDescent="0.2">
      <c r="A15" s="89" t="s">
        <v>484</v>
      </c>
      <c r="B15" s="88"/>
      <c r="C15" s="87">
        <f>SUM(C16:C18)</f>
        <v>28425701.609999999</v>
      </c>
    </row>
    <row r="16" spans="1:3" x14ac:dyDescent="0.2">
      <c r="A16" s="86">
        <v>3.1</v>
      </c>
      <c r="B16" s="85" t="s">
        <v>483</v>
      </c>
      <c r="C16" s="84">
        <v>0</v>
      </c>
    </row>
    <row r="17" spans="1:3" x14ac:dyDescent="0.2">
      <c r="A17" s="83">
        <v>3.2</v>
      </c>
      <c r="B17" s="85" t="s">
        <v>482</v>
      </c>
      <c r="C17" s="84">
        <v>0</v>
      </c>
    </row>
    <row r="18" spans="1:3" x14ac:dyDescent="0.2">
      <c r="A18" s="83">
        <v>3.3</v>
      </c>
      <c r="B18" s="82" t="s">
        <v>481</v>
      </c>
      <c r="C18" s="81">
        <v>28425701.609999999</v>
      </c>
    </row>
    <row r="19" spans="1:3" x14ac:dyDescent="0.2">
      <c r="B19" s="80"/>
      <c r="C19" s="79"/>
    </row>
    <row r="20" spans="1:3" x14ac:dyDescent="0.2">
      <c r="A20" s="78" t="s">
        <v>480</v>
      </c>
      <c r="B20" s="78"/>
      <c r="C20" s="77">
        <f>C5+C7-C15</f>
        <v>242301454.95999998</v>
      </c>
    </row>
    <row r="22" spans="1:3" ht="29.25" customHeight="1" x14ac:dyDescent="0.2">
      <c r="A22" s="150" t="s">
        <v>0</v>
      </c>
      <c r="B22" s="150"/>
      <c r="C22" s="150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C41"/>
  <sheetViews>
    <sheetView showGridLines="0" topLeftCell="A26" workbookViewId="0">
      <selection activeCell="F75" sqref="F75:F76"/>
    </sheetView>
  </sheetViews>
  <sheetFormatPr baseColWidth="10" defaultColWidth="11.44140625" defaultRowHeight="10.199999999999999" x14ac:dyDescent="0.2"/>
  <cols>
    <col min="1" max="1" width="3.5546875" style="76" customWidth="1"/>
    <col min="2" max="2" width="62.109375" style="76" customWidth="1"/>
    <col min="3" max="3" width="17.5546875" style="76" customWidth="1"/>
    <col min="4" max="16384" width="11.44140625" style="76"/>
  </cols>
  <sheetData>
    <row r="1" spans="1:3" s="122" customFormat="1" ht="18.899999999999999" customHeight="1" x14ac:dyDescent="0.3">
      <c r="A1" s="151" t="s">
        <v>66</v>
      </c>
      <c r="B1" s="152"/>
      <c r="C1" s="153"/>
    </row>
    <row r="2" spans="1:3" s="122" customFormat="1" ht="18.899999999999999" customHeight="1" x14ac:dyDescent="0.3">
      <c r="A2" s="154" t="s">
        <v>532</v>
      </c>
      <c r="B2" s="155"/>
      <c r="C2" s="156"/>
    </row>
    <row r="3" spans="1:3" s="122" customFormat="1" ht="18.899999999999999" customHeight="1" x14ac:dyDescent="0.3">
      <c r="A3" s="154" t="s">
        <v>61</v>
      </c>
      <c r="B3" s="157"/>
      <c r="C3" s="156"/>
    </row>
    <row r="4" spans="1:3" s="92" customFormat="1" x14ac:dyDescent="0.2">
      <c r="A4" s="147" t="s">
        <v>495</v>
      </c>
      <c r="B4" s="148"/>
      <c r="C4" s="149"/>
    </row>
    <row r="5" spans="1:3" x14ac:dyDescent="0.2">
      <c r="A5" s="121" t="s">
        <v>531</v>
      </c>
      <c r="B5" s="99"/>
      <c r="C5" s="120">
        <v>167255612.47999999</v>
      </c>
    </row>
    <row r="6" spans="1:3" x14ac:dyDescent="0.2">
      <c r="A6" s="105"/>
      <c r="B6" s="88"/>
      <c r="C6" s="119"/>
    </row>
    <row r="7" spans="1:3" x14ac:dyDescent="0.2">
      <c r="A7" s="89" t="s">
        <v>530</v>
      </c>
      <c r="B7" s="118"/>
      <c r="C7" s="87">
        <f>SUM(C8:C28)</f>
        <v>1989387.0699999998</v>
      </c>
    </row>
    <row r="8" spans="1:3" x14ac:dyDescent="0.2">
      <c r="A8" s="117">
        <v>2.1</v>
      </c>
      <c r="B8" s="107" t="s">
        <v>172</v>
      </c>
      <c r="C8" s="109">
        <v>0</v>
      </c>
    </row>
    <row r="9" spans="1:3" x14ac:dyDescent="0.2">
      <c r="A9" s="117">
        <v>2.2000000000000002</v>
      </c>
      <c r="B9" s="107" t="s">
        <v>175</v>
      </c>
      <c r="C9" s="109">
        <v>0</v>
      </c>
    </row>
    <row r="10" spans="1:3" x14ac:dyDescent="0.2">
      <c r="A10" s="108">
        <v>2.2999999999999998</v>
      </c>
      <c r="B10" s="110" t="s">
        <v>354</v>
      </c>
      <c r="C10" s="109">
        <v>213839.2</v>
      </c>
    </row>
    <row r="11" spans="1:3" x14ac:dyDescent="0.2">
      <c r="A11" s="108">
        <v>2.4</v>
      </c>
      <c r="B11" s="110" t="s">
        <v>353</v>
      </c>
      <c r="C11" s="109">
        <v>0</v>
      </c>
    </row>
    <row r="12" spans="1:3" x14ac:dyDescent="0.2">
      <c r="A12" s="108">
        <v>2.5</v>
      </c>
      <c r="B12" s="110" t="s">
        <v>352</v>
      </c>
      <c r="C12" s="109">
        <v>0</v>
      </c>
    </row>
    <row r="13" spans="1:3" x14ac:dyDescent="0.2">
      <c r="A13" s="108">
        <v>2.6</v>
      </c>
      <c r="B13" s="110" t="s">
        <v>351</v>
      </c>
      <c r="C13" s="109">
        <v>0</v>
      </c>
    </row>
    <row r="14" spans="1:3" x14ac:dyDescent="0.2">
      <c r="A14" s="108">
        <v>2.7</v>
      </c>
      <c r="B14" s="110" t="s">
        <v>350</v>
      </c>
      <c r="C14" s="109">
        <v>0</v>
      </c>
    </row>
    <row r="15" spans="1:3" x14ac:dyDescent="0.2">
      <c r="A15" s="108">
        <v>2.8</v>
      </c>
      <c r="B15" s="110" t="s">
        <v>349</v>
      </c>
      <c r="C15" s="109">
        <v>122211.46</v>
      </c>
    </row>
    <row r="16" spans="1:3" x14ac:dyDescent="0.2">
      <c r="A16" s="108">
        <v>2.9</v>
      </c>
      <c r="B16" s="110" t="s">
        <v>347</v>
      </c>
      <c r="C16" s="109">
        <v>0</v>
      </c>
    </row>
    <row r="17" spans="1:3" x14ac:dyDescent="0.2">
      <c r="A17" s="108" t="s">
        <v>529</v>
      </c>
      <c r="B17" s="110" t="s">
        <v>528</v>
      </c>
      <c r="C17" s="109">
        <v>0</v>
      </c>
    </row>
    <row r="18" spans="1:3" x14ac:dyDescent="0.2">
      <c r="A18" s="108" t="s">
        <v>527</v>
      </c>
      <c r="B18" s="110" t="s">
        <v>339</v>
      </c>
      <c r="C18" s="109">
        <v>0</v>
      </c>
    </row>
    <row r="19" spans="1:3" x14ac:dyDescent="0.2">
      <c r="A19" s="108" t="s">
        <v>526</v>
      </c>
      <c r="B19" s="110" t="s">
        <v>525</v>
      </c>
      <c r="C19" s="109">
        <v>0</v>
      </c>
    </row>
    <row r="20" spans="1:3" x14ac:dyDescent="0.2">
      <c r="A20" s="108" t="s">
        <v>524</v>
      </c>
      <c r="B20" s="110" t="s">
        <v>523</v>
      </c>
      <c r="C20" s="109">
        <v>1653336.41</v>
      </c>
    </row>
    <row r="21" spans="1:3" x14ac:dyDescent="0.2">
      <c r="A21" s="108" t="s">
        <v>522</v>
      </c>
      <c r="B21" s="110" t="s">
        <v>521</v>
      </c>
      <c r="C21" s="109">
        <v>0</v>
      </c>
    </row>
    <row r="22" spans="1:3" x14ac:dyDescent="0.2">
      <c r="A22" s="108" t="s">
        <v>520</v>
      </c>
      <c r="B22" s="110" t="s">
        <v>519</v>
      </c>
      <c r="C22" s="109">
        <v>0</v>
      </c>
    </row>
    <row r="23" spans="1:3" x14ac:dyDescent="0.2">
      <c r="A23" s="108" t="s">
        <v>518</v>
      </c>
      <c r="B23" s="110" t="s">
        <v>517</v>
      </c>
      <c r="C23" s="109">
        <v>0</v>
      </c>
    </row>
    <row r="24" spans="1:3" x14ac:dyDescent="0.2">
      <c r="A24" s="108" t="s">
        <v>516</v>
      </c>
      <c r="B24" s="110" t="s">
        <v>515</v>
      </c>
      <c r="C24" s="109">
        <v>0</v>
      </c>
    </row>
    <row r="25" spans="1:3" x14ac:dyDescent="0.2">
      <c r="A25" s="108" t="s">
        <v>514</v>
      </c>
      <c r="B25" s="110" t="s">
        <v>513</v>
      </c>
      <c r="C25" s="109">
        <v>0</v>
      </c>
    </row>
    <row r="26" spans="1:3" x14ac:dyDescent="0.2">
      <c r="A26" s="108" t="s">
        <v>512</v>
      </c>
      <c r="B26" s="110" t="s">
        <v>511</v>
      </c>
      <c r="C26" s="109">
        <v>0</v>
      </c>
    </row>
    <row r="27" spans="1:3" x14ac:dyDescent="0.2">
      <c r="A27" s="108" t="s">
        <v>510</v>
      </c>
      <c r="B27" s="110" t="s">
        <v>509</v>
      </c>
      <c r="C27" s="109">
        <v>0</v>
      </c>
    </row>
    <row r="28" spans="1:3" x14ac:dyDescent="0.2">
      <c r="A28" s="108" t="s">
        <v>508</v>
      </c>
      <c r="B28" s="107" t="s">
        <v>507</v>
      </c>
      <c r="C28" s="109">
        <v>0</v>
      </c>
    </row>
    <row r="29" spans="1:3" x14ac:dyDescent="0.2">
      <c r="A29" s="116"/>
      <c r="B29" s="115"/>
      <c r="C29" s="114"/>
    </row>
    <row r="30" spans="1:3" x14ac:dyDescent="0.2">
      <c r="A30" s="113" t="s">
        <v>506</v>
      </c>
      <c r="B30" s="112"/>
      <c r="C30" s="111">
        <f>SUM(C31:C37)</f>
        <v>23.71</v>
      </c>
    </row>
    <row r="31" spans="1:3" x14ac:dyDescent="0.2">
      <c r="A31" s="108" t="s">
        <v>505</v>
      </c>
      <c r="B31" s="110" t="s">
        <v>97</v>
      </c>
      <c r="C31" s="109">
        <v>0</v>
      </c>
    </row>
    <row r="32" spans="1:3" x14ac:dyDescent="0.2">
      <c r="A32" s="108" t="s">
        <v>504</v>
      </c>
      <c r="B32" s="110" t="s">
        <v>88</v>
      </c>
      <c r="C32" s="109">
        <v>0</v>
      </c>
    </row>
    <row r="33" spans="1:3" x14ac:dyDescent="0.2">
      <c r="A33" s="108" t="s">
        <v>503</v>
      </c>
      <c r="B33" s="110" t="s">
        <v>85</v>
      </c>
      <c r="C33" s="109">
        <v>0</v>
      </c>
    </row>
    <row r="34" spans="1:3" x14ac:dyDescent="0.2">
      <c r="A34" s="108" t="s">
        <v>502</v>
      </c>
      <c r="B34" s="110" t="s">
        <v>79</v>
      </c>
      <c r="C34" s="109">
        <v>23.71</v>
      </c>
    </row>
    <row r="35" spans="1:3" x14ac:dyDescent="0.2">
      <c r="A35" s="108" t="s">
        <v>501</v>
      </c>
      <c r="B35" s="110" t="s">
        <v>68</v>
      </c>
      <c r="C35" s="109">
        <v>0</v>
      </c>
    </row>
    <row r="36" spans="1:3" x14ac:dyDescent="0.2">
      <c r="A36" s="108" t="s">
        <v>500</v>
      </c>
      <c r="B36" s="110" t="s">
        <v>175</v>
      </c>
      <c r="C36" s="109">
        <v>0</v>
      </c>
    </row>
    <row r="37" spans="1:3" x14ac:dyDescent="0.2">
      <c r="A37" s="108" t="s">
        <v>499</v>
      </c>
      <c r="B37" s="107" t="s">
        <v>498</v>
      </c>
      <c r="C37" s="106">
        <v>0</v>
      </c>
    </row>
    <row r="38" spans="1:3" x14ac:dyDescent="0.2">
      <c r="A38" s="105"/>
      <c r="B38" s="104"/>
      <c r="C38" s="103"/>
    </row>
    <row r="39" spans="1:3" x14ac:dyDescent="0.2">
      <c r="A39" s="102" t="s">
        <v>497</v>
      </c>
      <c r="B39" s="99"/>
      <c r="C39" s="77">
        <f>C5-C7+C30</f>
        <v>165266249.12</v>
      </c>
    </row>
    <row r="41" spans="1:3" ht="25.5" customHeight="1" x14ac:dyDescent="0.2">
      <c r="A41" s="150" t="s">
        <v>0</v>
      </c>
      <c r="B41" s="150"/>
      <c r="C41" s="150"/>
    </row>
  </sheetData>
  <mergeCells count="5">
    <mergeCell ref="A1:C1"/>
    <mergeCell ref="A2:C2"/>
    <mergeCell ref="A3:C3"/>
    <mergeCell ref="A4:C4"/>
    <mergeCell ref="A41:C41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61"/>
  <sheetViews>
    <sheetView topLeftCell="A37" workbookViewId="0">
      <selection activeCell="F75" sqref="F75:F76"/>
    </sheetView>
  </sheetViews>
  <sheetFormatPr baseColWidth="10" defaultColWidth="9.109375" defaultRowHeight="10.199999999999999" x14ac:dyDescent="0.2"/>
  <cols>
    <col min="1" max="1" width="10" style="40" customWidth="1"/>
    <col min="2" max="2" width="68.5546875" style="40" bestFit="1" customWidth="1"/>
    <col min="3" max="3" width="17.44140625" style="40" bestFit="1" customWidth="1"/>
    <col min="4" max="5" width="23.5546875" style="40" bestFit="1" customWidth="1"/>
    <col min="6" max="6" width="19.44140625" style="40" customWidth="1"/>
    <col min="7" max="7" width="20.5546875" style="40" customWidth="1"/>
    <col min="8" max="10" width="20.44140625" style="40" customWidth="1"/>
    <col min="11" max="16384" width="9.109375" style="40"/>
  </cols>
  <sheetData>
    <row r="1" spans="1:10" ht="18.899999999999999" customHeight="1" x14ac:dyDescent="0.2">
      <c r="A1" s="139" t="s">
        <v>66</v>
      </c>
      <c r="B1" s="158"/>
      <c r="C1" s="158"/>
      <c r="D1" s="158"/>
      <c r="E1" s="158"/>
      <c r="F1" s="158"/>
      <c r="G1" s="47" t="s">
        <v>268</v>
      </c>
      <c r="H1" s="46">
        <v>2024</v>
      </c>
    </row>
    <row r="2" spans="1:10" ht="18.899999999999999" customHeight="1" x14ac:dyDescent="0.2">
      <c r="A2" s="139" t="s">
        <v>583</v>
      </c>
      <c r="B2" s="158"/>
      <c r="C2" s="158"/>
      <c r="D2" s="158"/>
      <c r="E2" s="158"/>
      <c r="F2" s="158"/>
      <c r="G2" s="47" t="s">
        <v>266</v>
      </c>
      <c r="H2" s="46" t="s">
        <v>62</v>
      </c>
    </row>
    <row r="3" spans="1:10" ht="18.899999999999999" customHeight="1" x14ac:dyDescent="0.2">
      <c r="A3" s="159" t="s">
        <v>61</v>
      </c>
      <c r="B3" s="160"/>
      <c r="C3" s="160"/>
      <c r="D3" s="160"/>
      <c r="E3" s="160"/>
      <c r="F3" s="160"/>
      <c r="G3" s="47" t="s">
        <v>265</v>
      </c>
      <c r="H3" s="46">
        <v>1</v>
      </c>
    </row>
    <row r="4" spans="1:10" x14ac:dyDescent="0.2">
      <c r="A4" s="45" t="s">
        <v>264</v>
      </c>
      <c r="B4" s="44"/>
      <c r="C4" s="44"/>
      <c r="D4" s="44"/>
      <c r="E4" s="44"/>
      <c r="F4" s="44"/>
      <c r="G4" s="44"/>
      <c r="H4" s="44"/>
    </row>
    <row r="7" spans="1:10" x14ac:dyDescent="0.2">
      <c r="A7" s="43" t="s">
        <v>188</v>
      </c>
      <c r="B7" s="43" t="s">
        <v>540</v>
      </c>
      <c r="C7" s="43" t="s">
        <v>582</v>
      </c>
      <c r="D7" s="43" t="s">
        <v>581</v>
      </c>
      <c r="E7" s="43" t="s">
        <v>580</v>
      </c>
      <c r="F7" s="43" t="s">
        <v>579</v>
      </c>
      <c r="G7" s="43" t="s">
        <v>574</v>
      </c>
      <c r="H7" s="43" t="s">
        <v>578</v>
      </c>
      <c r="I7" s="43" t="s">
        <v>577</v>
      </c>
      <c r="J7" s="43" t="s">
        <v>576</v>
      </c>
    </row>
    <row r="8" spans="1:10" s="67" customFormat="1" x14ac:dyDescent="0.2">
      <c r="A8" s="53">
        <v>7000</v>
      </c>
      <c r="B8" s="67" t="s">
        <v>575</v>
      </c>
    </row>
    <row r="9" spans="1:10" x14ac:dyDescent="0.2">
      <c r="A9" s="40">
        <v>7110</v>
      </c>
      <c r="B9" s="40" t="s">
        <v>574</v>
      </c>
      <c r="C9" s="41">
        <v>0</v>
      </c>
      <c r="D9" s="41">
        <v>0</v>
      </c>
      <c r="E9" s="41">
        <v>0</v>
      </c>
      <c r="F9" s="41">
        <f t="shared" ref="F9:F34" si="0">C9+D9+E9</f>
        <v>0</v>
      </c>
    </row>
    <row r="10" spans="1:10" x14ac:dyDescent="0.2">
      <c r="A10" s="40">
        <v>7120</v>
      </c>
      <c r="B10" s="40" t="s">
        <v>573</v>
      </c>
      <c r="C10" s="41">
        <v>0</v>
      </c>
      <c r="D10" s="41">
        <v>0</v>
      </c>
      <c r="E10" s="41">
        <v>0</v>
      </c>
      <c r="F10" s="41">
        <f t="shared" si="0"/>
        <v>0</v>
      </c>
    </row>
    <row r="11" spans="1:10" x14ac:dyDescent="0.2">
      <c r="A11" s="40">
        <v>7130</v>
      </c>
      <c r="B11" s="40" t="s">
        <v>572</v>
      </c>
      <c r="C11" s="41">
        <v>0</v>
      </c>
      <c r="D11" s="41">
        <v>0</v>
      </c>
      <c r="E11" s="41">
        <v>0</v>
      </c>
      <c r="F11" s="41">
        <f t="shared" si="0"/>
        <v>0</v>
      </c>
    </row>
    <row r="12" spans="1:10" x14ac:dyDescent="0.2">
      <c r="A12" s="40">
        <v>7140</v>
      </c>
      <c r="B12" s="40" t="s">
        <v>571</v>
      </c>
      <c r="C12" s="41">
        <v>0</v>
      </c>
      <c r="D12" s="41">
        <v>0</v>
      </c>
      <c r="E12" s="41">
        <v>0</v>
      </c>
      <c r="F12" s="41">
        <f t="shared" si="0"/>
        <v>0</v>
      </c>
    </row>
    <row r="13" spans="1:10" x14ac:dyDescent="0.2">
      <c r="A13" s="40">
        <v>7150</v>
      </c>
      <c r="B13" s="40" t="s">
        <v>570</v>
      </c>
      <c r="C13" s="41">
        <v>0</v>
      </c>
      <c r="D13" s="41">
        <v>0</v>
      </c>
      <c r="E13" s="41">
        <v>0</v>
      </c>
      <c r="F13" s="41">
        <f t="shared" si="0"/>
        <v>0</v>
      </c>
    </row>
    <row r="14" spans="1:10" x14ac:dyDescent="0.2">
      <c r="A14" s="40">
        <v>7160</v>
      </c>
      <c r="B14" s="40" t="s">
        <v>569</v>
      </c>
      <c r="C14" s="41">
        <v>0</v>
      </c>
      <c r="D14" s="41">
        <v>0</v>
      </c>
      <c r="E14" s="41">
        <v>0</v>
      </c>
      <c r="F14" s="41">
        <f t="shared" si="0"/>
        <v>0</v>
      </c>
    </row>
    <row r="15" spans="1:10" x14ac:dyDescent="0.2">
      <c r="A15" s="40">
        <v>7210</v>
      </c>
      <c r="B15" s="40" t="s">
        <v>568</v>
      </c>
      <c r="C15" s="41">
        <v>0</v>
      </c>
      <c r="D15" s="41">
        <v>0</v>
      </c>
      <c r="E15" s="41">
        <v>0</v>
      </c>
      <c r="F15" s="41">
        <f t="shared" si="0"/>
        <v>0</v>
      </c>
    </row>
    <row r="16" spans="1:10" x14ac:dyDescent="0.2">
      <c r="A16" s="40">
        <v>7220</v>
      </c>
      <c r="B16" s="40" t="s">
        <v>567</v>
      </c>
      <c r="C16" s="41">
        <v>0</v>
      </c>
      <c r="D16" s="41">
        <v>0</v>
      </c>
      <c r="E16" s="41">
        <v>0</v>
      </c>
      <c r="F16" s="41">
        <f t="shared" si="0"/>
        <v>0</v>
      </c>
    </row>
    <row r="17" spans="1:6" x14ac:dyDescent="0.2">
      <c r="A17" s="40">
        <v>7230</v>
      </c>
      <c r="B17" s="40" t="s">
        <v>566</v>
      </c>
      <c r="C17" s="41">
        <v>0</v>
      </c>
      <c r="D17" s="41">
        <v>0</v>
      </c>
      <c r="E17" s="41">
        <v>0</v>
      </c>
      <c r="F17" s="41">
        <f t="shared" si="0"/>
        <v>0</v>
      </c>
    </row>
    <row r="18" spans="1:6" x14ac:dyDescent="0.2">
      <c r="A18" s="40">
        <v>7240</v>
      </c>
      <c r="B18" s="40" t="s">
        <v>565</v>
      </c>
      <c r="C18" s="41">
        <v>0</v>
      </c>
      <c r="D18" s="41">
        <v>0</v>
      </c>
      <c r="E18" s="41">
        <v>0</v>
      </c>
      <c r="F18" s="41">
        <f t="shared" si="0"/>
        <v>0</v>
      </c>
    </row>
    <row r="19" spans="1:6" x14ac:dyDescent="0.2">
      <c r="A19" s="40">
        <v>7250</v>
      </c>
      <c r="B19" s="40" t="s">
        <v>564</v>
      </c>
      <c r="C19" s="41">
        <v>0</v>
      </c>
      <c r="D19" s="41">
        <v>0</v>
      </c>
      <c r="E19" s="41">
        <v>0</v>
      </c>
      <c r="F19" s="41">
        <f t="shared" si="0"/>
        <v>0</v>
      </c>
    </row>
    <row r="20" spans="1:6" x14ac:dyDescent="0.2">
      <c r="A20" s="40">
        <v>7260</v>
      </c>
      <c r="B20" s="40" t="s">
        <v>563</v>
      </c>
      <c r="C20" s="41">
        <v>0</v>
      </c>
      <c r="D20" s="41">
        <v>0</v>
      </c>
      <c r="E20" s="41">
        <v>0</v>
      </c>
      <c r="F20" s="41">
        <f t="shared" si="0"/>
        <v>0</v>
      </c>
    </row>
    <row r="21" spans="1:6" x14ac:dyDescent="0.2">
      <c r="A21" s="40">
        <v>7310</v>
      </c>
      <c r="B21" s="40" t="s">
        <v>562</v>
      </c>
      <c r="C21" s="41">
        <v>0</v>
      </c>
      <c r="D21" s="41">
        <v>0</v>
      </c>
      <c r="E21" s="41">
        <v>0</v>
      </c>
      <c r="F21" s="41">
        <f t="shared" si="0"/>
        <v>0</v>
      </c>
    </row>
    <row r="22" spans="1:6" x14ac:dyDescent="0.2">
      <c r="A22" s="40">
        <v>7320</v>
      </c>
      <c r="B22" s="40" t="s">
        <v>561</v>
      </c>
      <c r="C22" s="41">
        <v>0</v>
      </c>
      <c r="D22" s="41">
        <v>0</v>
      </c>
      <c r="E22" s="41">
        <v>0</v>
      </c>
      <c r="F22" s="41">
        <f t="shared" si="0"/>
        <v>0</v>
      </c>
    </row>
    <row r="23" spans="1:6" x14ac:dyDescent="0.2">
      <c r="A23" s="40">
        <v>7330</v>
      </c>
      <c r="B23" s="40" t="s">
        <v>560</v>
      </c>
      <c r="C23" s="41">
        <v>0</v>
      </c>
      <c r="D23" s="41">
        <v>0</v>
      </c>
      <c r="E23" s="41">
        <v>0</v>
      </c>
      <c r="F23" s="41">
        <f t="shared" si="0"/>
        <v>0</v>
      </c>
    </row>
    <row r="24" spans="1:6" x14ac:dyDescent="0.2">
      <c r="A24" s="40">
        <v>7340</v>
      </c>
      <c r="B24" s="40" t="s">
        <v>559</v>
      </c>
      <c r="C24" s="41">
        <v>0</v>
      </c>
      <c r="D24" s="41">
        <v>0</v>
      </c>
      <c r="E24" s="41">
        <v>0</v>
      </c>
      <c r="F24" s="41">
        <f t="shared" si="0"/>
        <v>0</v>
      </c>
    </row>
    <row r="25" spans="1:6" x14ac:dyDescent="0.2">
      <c r="A25" s="40">
        <v>7350</v>
      </c>
      <c r="B25" s="40" t="s">
        <v>558</v>
      </c>
      <c r="C25" s="41">
        <v>0</v>
      </c>
      <c r="D25" s="41">
        <v>0</v>
      </c>
      <c r="E25" s="41">
        <v>0</v>
      </c>
      <c r="F25" s="41">
        <f t="shared" si="0"/>
        <v>0</v>
      </c>
    </row>
    <row r="26" spans="1:6" x14ac:dyDescent="0.2">
      <c r="A26" s="40">
        <v>7360</v>
      </c>
      <c r="B26" s="40" t="s">
        <v>557</v>
      </c>
      <c r="C26" s="41">
        <v>0</v>
      </c>
      <c r="D26" s="41">
        <v>0</v>
      </c>
      <c r="E26" s="41">
        <v>0</v>
      </c>
      <c r="F26" s="41">
        <f t="shared" si="0"/>
        <v>0</v>
      </c>
    </row>
    <row r="27" spans="1:6" x14ac:dyDescent="0.2">
      <c r="A27" s="40">
        <v>7410</v>
      </c>
      <c r="B27" s="40" t="s">
        <v>556</v>
      </c>
      <c r="C27" s="41">
        <v>0</v>
      </c>
      <c r="D27" s="41">
        <v>0</v>
      </c>
      <c r="E27" s="41">
        <v>0</v>
      </c>
      <c r="F27" s="41">
        <f t="shared" si="0"/>
        <v>0</v>
      </c>
    </row>
    <row r="28" spans="1:6" x14ac:dyDescent="0.2">
      <c r="A28" s="40">
        <v>7420</v>
      </c>
      <c r="B28" s="40" t="s">
        <v>555</v>
      </c>
      <c r="C28" s="41">
        <v>0</v>
      </c>
      <c r="D28" s="41">
        <v>0</v>
      </c>
      <c r="E28" s="41">
        <v>0</v>
      </c>
      <c r="F28" s="41">
        <f t="shared" si="0"/>
        <v>0</v>
      </c>
    </row>
    <row r="29" spans="1:6" x14ac:dyDescent="0.2">
      <c r="A29" s="40">
        <v>7510</v>
      </c>
      <c r="B29" s="40" t="s">
        <v>554</v>
      </c>
      <c r="C29" s="41">
        <v>0</v>
      </c>
      <c r="D29" s="41">
        <v>0</v>
      </c>
      <c r="E29" s="41">
        <v>0</v>
      </c>
      <c r="F29" s="41">
        <f t="shared" si="0"/>
        <v>0</v>
      </c>
    </row>
    <row r="30" spans="1:6" x14ac:dyDescent="0.2">
      <c r="A30" s="40">
        <v>7520</v>
      </c>
      <c r="B30" s="40" t="s">
        <v>553</v>
      </c>
      <c r="C30" s="41">
        <v>0</v>
      </c>
      <c r="D30" s="41">
        <v>0</v>
      </c>
      <c r="E30" s="41">
        <v>0</v>
      </c>
      <c r="F30" s="41">
        <f t="shared" si="0"/>
        <v>0</v>
      </c>
    </row>
    <row r="31" spans="1:6" x14ac:dyDescent="0.2">
      <c r="A31" s="40">
        <v>7610</v>
      </c>
      <c r="B31" s="40" t="s">
        <v>552</v>
      </c>
      <c r="C31" s="41">
        <v>0</v>
      </c>
      <c r="D31" s="41">
        <v>0</v>
      </c>
      <c r="E31" s="41">
        <v>0</v>
      </c>
      <c r="F31" s="41">
        <f t="shared" si="0"/>
        <v>0</v>
      </c>
    </row>
    <row r="32" spans="1:6" x14ac:dyDescent="0.2">
      <c r="A32" s="40">
        <v>7620</v>
      </c>
      <c r="B32" s="40" t="s">
        <v>551</v>
      </c>
      <c r="C32" s="41">
        <v>0</v>
      </c>
      <c r="D32" s="41">
        <v>0</v>
      </c>
      <c r="E32" s="41">
        <v>0</v>
      </c>
      <c r="F32" s="41">
        <f t="shared" si="0"/>
        <v>0</v>
      </c>
    </row>
    <row r="33" spans="1:6" x14ac:dyDescent="0.2">
      <c r="A33" s="40">
        <v>7630</v>
      </c>
      <c r="B33" s="40" t="s">
        <v>550</v>
      </c>
      <c r="C33" s="41">
        <v>0</v>
      </c>
      <c r="D33" s="41">
        <v>0</v>
      </c>
      <c r="E33" s="41">
        <v>0</v>
      </c>
      <c r="F33" s="41">
        <f t="shared" si="0"/>
        <v>0</v>
      </c>
    </row>
    <row r="34" spans="1:6" x14ac:dyDescent="0.2">
      <c r="A34" s="40">
        <v>7640</v>
      </c>
      <c r="B34" s="40" t="s">
        <v>549</v>
      </c>
      <c r="C34" s="41">
        <v>0</v>
      </c>
      <c r="D34" s="41">
        <v>0</v>
      </c>
      <c r="E34" s="41">
        <v>0</v>
      </c>
      <c r="F34" s="41">
        <f t="shared" si="0"/>
        <v>0</v>
      </c>
    </row>
    <row r="35" spans="1:6" s="67" customFormat="1" x14ac:dyDescent="0.2">
      <c r="A35" s="53">
        <v>8000</v>
      </c>
      <c r="B35" s="67" t="s">
        <v>548</v>
      </c>
    </row>
    <row r="36" spans="1:6" x14ac:dyDescent="0.2">
      <c r="C36" s="41"/>
      <c r="D36" s="41"/>
      <c r="E36" s="41"/>
      <c r="F36" s="41"/>
    </row>
    <row r="37" spans="1:6" x14ac:dyDescent="0.2">
      <c r="B37" s="140" t="str">
        <f>A1</f>
        <v>COMISIÓN DE DEPORTE DEL ESTADO DE GUANAJUATO</v>
      </c>
      <c r="C37" s="142"/>
      <c r="D37" s="41"/>
      <c r="E37" s="41"/>
      <c r="F37" s="41"/>
    </row>
    <row r="38" spans="1:6" x14ac:dyDescent="0.2">
      <c r="B38" s="143" t="s">
        <v>547</v>
      </c>
      <c r="C38" s="145"/>
      <c r="D38" s="41"/>
      <c r="E38" s="41"/>
      <c r="F38" s="41"/>
    </row>
    <row r="39" spans="1:6" x14ac:dyDescent="0.2">
      <c r="B39" s="143" t="str">
        <f>A3</f>
        <v>Correspondiente del 1 de Enero al 31 de Marzo de 2024</v>
      </c>
      <c r="C39" s="145"/>
      <c r="D39" s="41"/>
      <c r="E39" s="41"/>
      <c r="F39" s="41"/>
    </row>
    <row r="40" spans="1:6" x14ac:dyDescent="0.2">
      <c r="B40" s="129"/>
      <c r="C40" s="128"/>
      <c r="D40" s="41"/>
      <c r="E40" s="41"/>
      <c r="F40" s="41"/>
    </row>
    <row r="41" spans="1:6" x14ac:dyDescent="0.2">
      <c r="B41" s="133" t="s">
        <v>540</v>
      </c>
      <c r="C41" s="126">
        <f>H1</f>
        <v>2024</v>
      </c>
      <c r="D41" s="41"/>
      <c r="E41" s="41"/>
      <c r="F41" s="41"/>
    </row>
    <row r="42" spans="1:6" x14ac:dyDescent="0.2">
      <c r="B42" s="125" t="s">
        <v>546</v>
      </c>
      <c r="C42" s="132">
        <v>291714139.29000002</v>
      </c>
      <c r="D42" s="41"/>
      <c r="E42" s="41"/>
      <c r="F42" s="41"/>
    </row>
    <row r="43" spans="1:6" x14ac:dyDescent="0.2">
      <c r="B43" s="125" t="s">
        <v>545</v>
      </c>
      <c r="C43" s="132">
        <v>-372277065.20999998</v>
      </c>
      <c r="D43" s="41"/>
      <c r="E43" s="41"/>
      <c r="F43" s="41"/>
    </row>
    <row r="44" spans="1:6" x14ac:dyDescent="0.2">
      <c r="B44" s="125" t="s">
        <v>544</v>
      </c>
      <c r="C44" s="132">
        <v>351290078.25999999</v>
      </c>
      <c r="D44" s="41"/>
      <c r="E44" s="41"/>
      <c r="F44" s="41"/>
    </row>
    <row r="45" spans="1:6" x14ac:dyDescent="0.2">
      <c r="B45" s="125" t="s">
        <v>543</v>
      </c>
      <c r="C45" s="132">
        <v>0</v>
      </c>
      <c r="D45" s="41"/>
      <c r="E45" s="41"/>
      <c r="F45" s="41"/>
    </row>
    <row r="46" spans="1:6" x14ac:dyDescent="0.2">
      <c r="B46" s="125" t="s">
        <v>542</v>
      </c>
      <c r="C46" s="132">
        <v>-270727152.33999997</v>
      </c>
      <c r="D46" s="41"/>
      <c r="E46" s="41"/>
      <c r="F46" s="41"/>
    </row>
    <row r="47" spans="1:6" x14ac:dyDescent="0.2">
      <c r="B47" s="131"/>
      <c r="C47" s="130"/>
      <c r="D47" s="41"/>
      <c r="E47" s="41"/>
      <c r="F47" s="41"/>
    </row>
    <row r="48" spans="1:6" x14ac:dyDescent="0.2">
      <c r="B48" s="140" t="str">
        <f>A1</f>
        <v>COMISIÓN DE DEPORTE DEL ESTADO DE GUANAJUATO</v>
      </c>
      <c r="C48" s="142"/>
    </row>
    <row r="49" spans="2:3" x14ac:dyDescent="0.2">
      <c r="B49" s="143" t="s">
        <v>541</v>
      </c>
      <c r="C49" s="145"/>
    </row>
    <row r="50" spans="2:3" x14ac:dyDescent="0.2">
      <c r="B50" s="143" t="str">
        <f>A3</f>
        <v>Correspondiente del 1 de Enero al 31 de Marzo de 2024</v>
      </c>
      <c r="C50" s="145"/>
    </row>
    <row r="51" spans="2:3" x14ac:dyDescent="0.2">
      <c r="B51" s="129"/>
      <c r="C51" s="128"/>
    </row>
    <row r="52" spans="2:3" x14ac:dyDescent="0.2">
      <c r="B52" s="127" t="s">
        <v>540</v>
      </c>
      <c r="C52" s="126">
        <f>H1</f>
        <v>2024</v>
      </c>
    </row>
    <row r="53" spans="2:3" x14ac:dyDescent="0.2">
      <c r="B53" s="125" t="s">
        <v>539</v>
      </c>
      <c r="C53" s="124">
        <v>-291714139.29000002</v>
      </c>
    </row>
    <row r="54" spans="2:3" x14ac:dyDescent="0.2">
      <c r="B54" s="125" t="s">
        <v>538</v>
      </c>
      <c r="C54" s="124">
        <v>466322844.56999999</v>
      </c>
    </row>
    <row r="55" spans="2:3" x14ac:dyDescent="0.2">
      <c r="B55" s="125" t="s">
        <v>537</v>
      </c>
      <c r="C55" s="124">
        <v>-351290078.25999999</v>
      </c>
    </row>
    <row r="56" spans="2:3" x14ac:dyDescent="0.2">
      <c r="B56" s="125" t="s">
        <v>536</v>
      </c>
      <c r="C56" s="124">
        <v>9425760.5</v>
      </c>
    </row>
    <row r="57" spans="2:3" x14ac:dyDescent="0.2">
      <c r="B57" s="125" t="s">
        <v>535</v>
      </c>
      <c r="C57" s="124">
        <v>0</v>
      </c>
    </row>
    <row r="58" spans="2:3" x14ac:dyDescent="0.2">
      <c r="B58" s="125" t="s">
        <v>534</v>
      </c>
      <c r="C58" s="124">
        <v>0</v>
      </c>
    </row>
    <row r="59" spans="2:3" x14ac:dyDescent="0.2">
      <c r="B59" s="125" t="s">
        <v>533</v>
      </c>
      <c r="C59" s="124">
        <v>167255612.47999999</v>
      </c>
    </row>
    <row r="61" spans="2:3" x14ac:dyDescent="0.2">
      <c r="B61" s="123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48:C48"/>
    <mergeCell ref="B49:C49"/>
    <mergeCell ref="B50:C50"/>
    <mergeCell ref="A1:F1"/>
    <mergeCell ref="A2:F2"/>
    <mergeCell ref="A3:F3"/>
    <mergeCell ref="B37:C37"/>
    <mergeCell ref="B38:C38"/>
    <mergeCell ref="B39:C3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 N</vt:lpstr>
      <vt:lpstr>ACT N</vt:lpstr>
      <vt:lpstr>VHP N</vt:lpstr>
      <vt:lpstr>EFE N</vt:lpstr>
      <vt:lpstr>Conciliacion_Ig</vt:lpstr>
      <vt:lpstr>Conciliacion_Eg</vt:lpstr>
      <vt:lpstr>Memoria</vt:lpstr>
      <vt:lpstr>'ACT N'!Área_de_impresión</vt:lpstr>
      <vt:lpstr>Conciliacion_Eg!Print_Area</vt:lpstr>
      <vt:lpstr>Memoria!Print_Area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2024-04-25T20:57:12Z</cp:lastPrinted>
  <dcterms:created xsi:type="dcterms:W3CDTF">2024-04-25T20:50:13Z</dcterms:created>
  <dcterms:modified xsi:type="dcterms:W3CDTF">2024-05-17T18:05:57Z</dcterms:modified>
  <cp:contentStatus/>
</cp:coreProperties>
</file>