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F4" sheetId="1" r:id="rId1"/>
  </sheets>
  <calcPr calcId="125725"/>
</workbook>
</file>

<file path=xl/calcChain.xml><?xml version="1.0" encoding="utf-8"?>
<calcChain xmlns="http://schemas.openxmlformats.org/spreadsheetml/2006/main">
  <c r="G68" i="1"/>
  <c r="G69" s="1"/>
  <c r="E68"/>
  <c r="E69" s="1"/>
  <c r="G60"/>
  <c r="F60"/>
  <c r="F68" s="1"/>
  <c r="F69" s="1"/>
  <c r="E60"/>
  <c r="F54"/>
  <c r="F55" s="1"/>
  <c r="G46"/>
  <c r="G54" s="1"/>
  <c r="G55" s="1"/>
  <c r="F46"/>
  <c r="E46"/>
  <c r="E54" s="1"/>
  <c r="E55" s="1"/>
  <c r="G37"/>
  <c r="F37"/>
  <c r="E37"/>
  <c r="G34"/>
  <c r="G41" s="1"/>
  <c r="F34"/>
  <c r="F41" s="1"/>
  <c r="E34"/>
  <c r="E41" s="1"/>
  <c r="G26"/>
  <c r="F26"/>
  <c r="E26"/>
  <c r="G16"/>
  <c r="F16"/>
  <c r="G12"/>
  <c r="F12"/>
  <c r="E12"/>
  <c r="G7"/>
  <c r="G20" s="1"/>
  <c r="F7"/>
  <c r="F20" s="1"/>
  <c r="F21" s="1"/>
  <c r="F22" s="1"/>
  <c r="F30" s="1"/>
  <c r="E7"/>
  <c r="E20" s="1"/>
  <c r="E21" s="1"/>
  <c r="E22" s="1"/>
  <c r="E30" s="1"/>
  <c r="G21" l="1"/>
  <c r="G22" s="1"/>
  <c r="G30" s="1"/>
</calcChain>
</file>

<file path=xl/sharedStrings.xml><?xml version="1.0" encoding="utf-8"?>
<sst xmlns="http://schemas.openxmlformats.org/spreadsheetml/2006/main" count="61" uniqueCount="42">
  <si>
    <t>COMISION ESTATAL DE DEPORTE DEL ESTADO DE GUANAJUATO
Balance Presupuestario - LDF
al 31 de Diciembre de 2017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</si>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</sst>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fonts count="8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/>
    <xf numFmtId="4" fontId="3" fillId="3" borderId="14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3" fillId="0" borderId="7" xfId="0" applyFont="1" applyBorder="1"/>
    <xf numFmtId="0" fontId="4" fillId="0" borderId="8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0"/>
  <sheetViews>
    <sheetView showGridLines="0" tabSelected="1" workbookViewId="0">
      <selection activeCell="D14" sqref="D14"/>
    </sheetView>
  </sheetViews>
  <sheetFormatPr baseColWidth="10" defaultRowHeight="11.25"/>
  <cols>
    <col min="1" max="1" width="0.6640625" style="5" customWidth="1"/>
    <col min="2" max="2" width="2.1640625" style="5" customWidth="1"/>
    <col min="3" max="3" width="10.5" style="5" customWidth="1"/>
    <col min="4" max="4" width="90.83203125" style="5" customWidth="1"/>
    <col min="5" max="7" width="16.83203125" style="5" customWidth="1"/>
    <col min="8" max="16384" width="12" style="5"/>
  </cols>
  <sheetData>
    <row r="1" spans="2:8" ht="12.75" customHeight="1">
      <c r="B1" s="1" t="s">
        <v>0</v>
      </c>
      <c r="C1" s="2"/>
      <c r="D1" s="3"/>
      <c r="E1" s="3"/>
      <c r="F1" s="3"/>
      <c r="G1" s="4"/>
    </row>
    <row r="2" spans="2:8" ht="12.75" customHeight="1">
      <c r="B2" s="6"/>
      <c r="C2" s="7"/>
      <c r="D2" s="7"/>
      <c r="E2" s="7"/>
      <c r="F2" s="7"/>
      <c r="G2" s="8"/>
    </row>
    <row r="3" spans="2:8" ht="12.75" customHeight="1">
      <c r="B3" s="6"/>
      <c r="C3" s="7"/>
      <c r="D3" s="7"/>
      <c r="E3" s="7"/>
      <c r="F3" s="7"/>
      <c r="G3" s="8"/>
    </row>
    <row r="4" spans="2:8" ht="12.75" customHeight="1">
      <c r="B4" s="9"/>
      <c r="C4" s="10"/>
      <c r="D4" s="10"/>
      <c r="E4" s="10"/>
      <c r="F4" s="10"/>
      <c r="G4" s="11"/>
    </row>
    <row r="5" spans="2:8" ht="22.5">
      <c r="B5" s="12" t="s">
        <v>1</v>
      </c>
      <c r="C5" s="13"/>
      <c r="D5" s="14"/>
      <c r="E5" s="15" t="s">
        <v>2</v>
      </c>
      <c r="F5" s="15" t="s">
        <v>3</v>
      </c>
      <c r="G5" s="15" t="s">
        <v>4</v>
      </c>
    </row>
    <row r="6" spans="2:8" ht="5.0999999999999996" customHeight="1">
      <c r="B6" s="16"/>
      <c r="C6" s="17"/>
      <c r="D6" s="18"/>
      <c r="E6" s="19"/>
      <c r="F6" s="19"/>
      <c r="G6" s="19"/>
    </row>
    <row r="7" spans="2:8">
      <c r="B7" s="20"/>
      <c r="C7" s="21"/>
      <c r="D7" s="22" t="s">
        <v>5</v>
      </c>
      <c r="E7" s="23">
        <f>SUM(E8:E10)</f>
        <v>254728082.31999999</v>
      </c>
      <c r="F7" s="23">
        <f t="shared" ref="F7:G7" si="0">SUM(F8:F10)</f>
        <v>487763700.22000003</v>
      </c>
      <c r="G7" s="23">
        <f t="shared" si="0"/>
        <v>487763700.22000003</v>
      </c>
    </row>
    <row r="8" spans="2:8">
      <c r="B8" s="20"/>
      <c r="C8" s="21"/>
      <c r="D8" s="24" t="s">
        <v>6</v>
      </c>
      <c r="E8" s="25">
        <v>217228082.31999999</v>
      </c>
      <c r="F8" s="25">
        <v>325050561.56</v>
      </c>
      <c r="G8" s="25">
        <v>325050561.56</v>
      </c>
    </row>
    <row r="9" spans="2:8">
      <c r="B9" s="20"/>
      <c r="C9" s="21"/>
      <c r="D9" s="24" t="s">
        <v>7</v>
      </c>
      <c r="E9" s="25">
        <v>37500000</v>
      </c>
      <c r="F9" s="25">
        <v>162713138.66</v>
      </c>
      <c r="G9" s="25">
        <v>162713138.66</v>
      </c>
    </row>
    <row r="10" spans="2:8">
      <c r="B10" s="20"/>
      <c r="C10" s="21"/>
      <c r="D10" s="24" t="s">
        <v>8</v>
      </c>
      <c r="E10" s="25"/>
      <c r="F10" s="25"/>
      <c r="G10" s="25"/>
    </row>
    <row r="11" spans="2:8" ht="5.0999999999999996" customHeight="1">
      <c r="B11" s="20"/>
      <c r="C11" s="21"/>
      <c r="D11" s="26"/>
      <c r="E11" s="25"/>
      <c r="F11" s="25"/>
      <c r="G11" s="25"/>
    </row>
    <row r="12" spans="2:8" ht="12.75">
      <c r="B12" s="20"/>
      <c r="C12" s="21"/>
      <c r="D12" s="22" t="s">
        <v>9</v>
      </c>
      <c r="E12" s="23">
        <f>SUM(E13:E14)</f>
        <v>254728082.31999999</v>
      </c>
      <c r="F12" s="23">
        <f t="shared" ref="F12:G12" si="1">SUM(F13:F14)</f>
        <v>483125709.38</v>
      </c>
      <c r="G12" s="23">
        <f t="shared" si="1"/>
        <v>480093191.5</v>
      </c>
      <c r="H12" s="27"/>
    </row>
    <row r="13" spans="2:8">
      <c r="B13" s="20"/>
      <c r="C13" s="21"/>
      <c r="D13" s="24" t="s">
        <v>10</v>
      </c>
      <c r="E13" s="25">
        <v>217228082.31999999</v>
      </c>
      <c r="F13" s="25">
        <v>320412570.72000003</v>
      </c>
      <c r="G13" s="25">
        <v>318401031.42000002</v>
      </c>
    </row>
    <row r="14" spans="2:8">
      <c r="B14" s="20"/>
      <c r="C14" s="21"/>
      <c r="D14" s="24" t="s">
        <v>11</v>
      </c>
      <c r="E14" s="25">
        <v>37500000</v>
      </c>
      <c r="F14" s="25">
        <v>162713138.66</v>
      </c>
      <c r="G14" s="25">
        <v>161692160.08000001</v>
      </c>
    </row>
    <row r="15" spans="2:8" ht="5.0999999999999996" customHeight="1">
      <c r="B15" s="20"/>
      <c r="C15" s="21"/>
      <c r="D15" s="26"/>
      <c r="E15" s="25"/>
      <c r="F15" s="25"/>
      <c r="G15" s="25"/>
    </row>
    <row r="16" spans="2:8" ht="12.75">
      <c r="B16" s="20"/>
      <c r="C16" s="21"/>
      <c r="D16" s="22" t="s">
        <v>12</v>
      </c>
      <c r="E16" s="28"/>
      <c r="F16" s="23">
        <f>SUM(F17:F18)</f>
        <v>4519750.8899999997</v>
      </c>
      <c r="G16" s="23">
        <f>SUM(G17:G18)</f>
        <v>4438790.8899999997</v>
      </c>
      <c r="H16" s="27"/>
    </row>
    <row r="17" spans="2:7">
      <c r="B17" s="20"/>
      <c r="C17" s="21"/>
      <c r="D17" s="24" t="s">
        <v>13</v>
      </c>
      <c r="E17" s="28"/>
      <c r="F17" s="25">
        <v>4519750.8899999997</v>
      </c>
      <c r="G17" s="25">
        <v>4438790.8899999997</v>
      </c>
    </row>
    <row r="18" spans="2:7">
      <c r="B18" s="20"/>
      <c r="C18" s="21"/>
      <c r="D18" s="24" t="s">
        <v>14</v>
      </c>
      <c r="E18" s="28"/>
      <c r="F18" s="25">
        <v>0</v>
      </c>
      <c r="G18" s="25">
        <v>0</v>
      </c>
    </row>
    <row r="19" spans="2:7" ht="5.0999999999999996" customHeight="1">
      <c r="B19" s="20"/>
      <c r="C19" s="21"/>
      <c r="D19" s="26"/>
      <c r="E19" s="25"/>
      <c r="F19" s="25"/>
      <c r="G19" s="25"/>
    </row>
    <row r="20" spans="2:7">
      <c r="B20" s="20"/>
      <c r="C20" s="21"/>
      <c r="D20" s="22" t="s">
        <v>15</v>
      </c>
      <c r="E20" s="23">
        <f>E7-E12</f>
        <v>0</v>
      </c>
      <c r="F20" s="23">
        <f>F7-F12+F16</f>
        <v>9157741.730000034</v>
      </c>
      <c r="G20" s="23">
        <f>G7-G12+G16</f>
        <v>12109299.610000029</v>
      </c>
    </row>
    <row r="21" spans="2:7">
      <c r="B21" s="20"/>
      <c r="C21" s="21"/>
      <c r="D21" s="22" t="s">
        <v>16</v>
      </c>
      <c r="E21" s="23">
        <f>E20-E41</f>
        <v>0</v>
      </c>
      <c r="F21" s="23">
        <f t="shared" ref="F21:G21" si="2">F20-F41</f>
        <v>9157741.730000034</v>
      </c>
      <c r="G21" s="23">
        <f t="shared" si="2"/>
        <v>12109299.610000029</v>
      </c>
    </row>
    <row r="22" spans="2:7" ht="22.5">
      <c r="B22" s="20"/>
      <c r="C22" s="21"/>
      <c r="D22" s="22" t="s">
        <v>17</v>
      </c>
      <c r="E22" s="23">
        <f>E21</f>
        <v>0</v>
      </c>
      <c r="F22" s="23">
        <f>F21-F16</f>
        <v>4637990.8400000343</v>
      </c>
      <c r="G22" s="23">
        <f>G21-G16</f>
        <v>7670508.7200000295</v>
      </c>
    </row>
    <row r="23" spans="2:7" ht="5.0999999999999996" customHeight="1">
      <c r="B23" s="20"/>
      <c r="C23" s="21"/>
      <c r="D23" s="26"/>
      <c r="E23" s="25"/>
      <c r="F23" s="25"/>
      <c r="G23" s="25"/>
    </row>
    <row r="24" spans="2:7">
      <c r="B24" s="12" t="s">
        <v>18</v>
      </c>
      <c r="C24" s="13"/>
      <c r="D24" s="14"/>
      <c r="E24" s="29" t="s">
        <v>19</v>
      </c>
      <c r="F24" s="29" t="s">
        <v>3</v>
      </c>
      <c r="G24" s="29" t="s">
        <v>20</v>
      </c>
    </row>
    <row r="25" spans="2:7" ht="5.0999999999999996" customHeight="1">
      <c r="B25" s="20"/>
      <c r="C25" s="21"/>
      <c r="D25" s="26"/>
      <c r="E25" s="25"/>
      <c r="F25" s="25"/>
      <c r="G25" s="25"/>
    </row>
    <row r="26" spans="2:7">
      <c r="B26" s="20"/>
      <c r="C26" s="21"/>
      <c r="D26" s="22" t="s">
        <v>21</v>
      </c>
      <c r="E26" s="23">
        <f>SUM(E27:E28)</f>
        <v>0</v>
      </c>
      <c r="F26" s="23">
        <f t="shared" ref="F26:G26" si="3">SUM(F27:F28)</f>
        <v>0</v>
      </c>
      <c r="G26" s="23">
        <f t="shared" si="3"/>
        <v>0</v>
      </c>
    </row>
    <row r="27" spans="2:7">
      <c r="B27" s="20"/>
      <c r="C27" s="21"/>
      <c r="D27" s="24" t="s">
        <v>22</v>
      </c>
      <c r="E27" s="25"/>
      <c r="F27" s="25"/>
      <c r="G27" s="25"/>
    </row>
    <row r="28" spans="2:7">
      <c r="B28" s="20"/>
      <c r="C28" s="21"/>
      <c r="D28" s="24" t="s">
        <v>23</v>
      </c>
      <c r="E28" s="25"/>
      <c r="F28" s="25"/>
      <c r="G28" s="25"/>
    </row>
    <row r="29" spans="2:7" ht="5.0999999999999996" customHeight="1">
      <c r="B29" s="20"/>
      <c r="C29" s="21"/>
      <c r="D29" s="26"/>
      <c r="E29" s="25"/>
      <c r="F29" s="25"/>
      <c r="G29" s="25"/>
    </row>
    <row r="30" spans="2:7">
      <c r="B30" s="20"/>
      <c r="C30" s="21"/>
      <c r="D30" s="22" t="s">
        <v>24</v>
      </c>
      <c r="E30" s="23">
        <f>E22+E26</f>
        <v>0</v>
      </c>
      <c r="F30" s="23">
        <f t="shared" ref="F30:G30" si="4">F22+F26</f>
        <v>4637990.8400000343</v>
      </c>
      <c r="G30" s="23">
        <f t="shared" si="4"/>
        <v>7670508.7200000295</v>
      </c>
    </row>
    <row r="31" spans="2:7" ht="5.0999999999999996" customHeight="1">
      <c r="B31" s="20"/>
      <c r="C31" s="21"/>
      <c r="D31" s="26"/>
      <c r="E31" s="25"/>
      <c r="F31" s="25"/>
      <c r="G31" s="25"/>
    </row>
    <row r="32" spans="2:7" ht="22.5">
      <c r="B32" s="30" t="s">
        <v>18</v>
      </c>
      <c r="C32" s="30"/>
      <c r="D32" s="30"/>
      <c r="E32" s="31" t="s">
        <v>25</v>
      </c>
      <c r="F32" s="29" t="s">
        <v>3</v>
      </c>
      <c r="G32" s="31" t="s">
        <v>26</v>
      </c>
    </row>
    <row r="33" spans="2:7" ht="5.0999999999999996" customHeight="1">
      <c r="B33" s="20"/>
      <c r="C33" s="21"/>
      <c r="D33" s="32"/>
      <c r="E33" s="25"/>
      <c r="F33" s="25"/>
      <c r="G33" s="25"/>
    </row>
    <row r="34" spans="2:7">
      <c r="B34" s="20"/>
      <c r="C34" s="21"/>
      <c r="D34" s="33" t="s">
        <v>27</v>
      </c>
      <c r="E34" s="23">
        <f>SUM(E35:E36)</f>
        <v>0</v>
      </c>
      <c r="F34" s="23">
        <f t="shared" ref="F34:G34" si="5">SUM(F35:F36)</f>
        <v>0</v>
      </c>
      <c r="G34" s="23">
        <f t="shared" si="5"/>
        <v>0</v>
      </c>
    </row>
    <row r="35" spans="2:7">
      <c r="B35" s="20"/>
      <c r="C35" s="21"/>
      <c r="D35" s="24" t="s">
        <v>28</v>
      </c>
      <c r="E35" s="25"/>
      <c r="F35" s="25"/>
      <c r="G35" s="25"/>
    </row>
    <row r="36" spans="2:7">
      <c r="B36" s="20"/>
      <c r="C36" s="21"/>
      <c r="D36" s="24" t="s">
        <v>29</v>
      </c>
      <c r="E36" s="25"/>
      <c r="F36" s="25"/>
      <c r="G36" s="25"/>
    </row>
    <row r="37" spans="2:7">
      <c r="B37" s="20"/>
      <c r="C37" s="21"/>
      <c r="D37" s="33" t="s">
        <v>30</v>
      </c>
      <c r="E37" s="23">
        <f>SUM(E38:E39)</f>
        <v>0</v>
      </c>
      <c r="F37" s="23">
        <f t="shared" ref="F37:G37" si="6">SUM(F38:F39)</f>
        <v>0</v>
      </c>
      <c r="G37" s="23">
        <f t="shared" si="6"/>
        <v>0</v>
      </c>
    </row>
    <row r="38" spans="2:7">
      <c r="B38" s="20"/>
      <c r="C38" s="21"/>
      <c r="D38" s="24" t="s">
        <v>31</v>
      </c>
      <c r="E38" s="25"/>
      <c r="F38" s="25"/>
      <c r="G38" s="25"/>
    </row>
    <row r="39" spans="2:7">
      <c r="B39" s="20"/>
      <c r="C39" s="21"/>
      <c r="D39" s="24" t="s">
        <v>32</v>
      </c>
      <c r="E39" s="25"/>
      <c r="F39" s="25"/>
      <c r="G39" s="25"/>
    </row>
    <row r="40" spans="2:7" ht="5.0999999999999996" customHeight="1">
      <c r="B40" s="20"/>
      <c r="C40" s="21"/>
      <c r="D40" s="32"/>
      <c r="E40" s="25"/>
      <c r="F40" s="25"/>
      <c r="G40" s="25"/>
    </row>
    <row r="41" spans="2:7">
      <c r="B41" s="20"/>
      <c r="C41" s="21"/>
      <c r="D41" s="33" t="s">
        <v>33</v>
      </c>
      <c r="E41" s="23">
        <f>E34-E37</f>
        <v>0</v>
      </c>
      <c r="F41" s="23">
        <f t="shared" ref="F41:G41" si="7">F34-F37</f>
        <v>0</v>
      </c>
      <c r="G41" s="23">
        <f t="shared" si="7"/>
        <v>0</v>
      </c>
    </row>
    <row r="42" spans="2:7" ht="5.0999999999999996" customHeight="1">
      <c r="B42" s="20"/>
      <c r="C42" s="21"/>
      <c r="D42" s="33"/>
      <c r="E42" s="23"/>
      <c r="F42" s="23"/>
      <c r="G42" s="23"/>
    </row>
    <row r="43" spans="2:7" ht="22.5">
      <c r="B43" s="30" t="s">
        <v>18</v>
      </c>
      <c r="C43" s="30"/>
      <c r="D43" s="30"/>
      <c r="E43" s="31" t="s">
        <v>25</v>
      </c>
      <c r="F43" s="29" t="s">
        <v>3</v>
      </c>
      <c r="G43" s="31" t="s">
        <v>26</v>
      </c>
    </row>
    <row r="44" spans="2:7" ht="5.0999999999999996" customHeight="1">
      <c r="B44" s="20"/>
      <c r="C44" s="21"/>
      <c r="D44" s="32"/>
      <c r="E44" s="25"/>
      <c r="F44" s="25"/>
      <c r="G44" s="25"/>
    </row>
    <row r="45" spans="2:7">
      <c r="B45" s="20"/>
      <c r="C45" s="21"/>
      <c r="D45" s="32" t="s">
        <v>34</v>
      </c>
      <c r="E45" s="25">
        <v>217228082.31999999</v>
      </c>
      <c r="F45" s="25">
        <v>325050561.56</v>
      </c>
      <c r="G45" s="25">
        <v>325050561.56</v>
      </c>
    </row>
    <row r="46" spans="2:7">
      <c r="B46" s="20"/>
      <c r="C46" s="21"/>
      <c r="D46" s="32" t="s">
        <v>35</v>
      </c>
      <c r="E46" s="25">
        <f>E47-E48</f>
        <v>0</v>
      </c>
      <c r="F46" s="25">
        <f t="shared" ref="F46:G46" si="8">F47-F48</f>
        <v>0</v>
      </c>
      <c r="G46" s="25">
        <f t="shared" si="8"/>
        <v>0</v>
      </c>
    </row>
    <row r="47" spans="2:7">
      <c r="B47" s="20"/>
      <c r="C47" s="21"/>
      <c r="D47" s="34" t="s">
        <v>28</v>
      </c>
      <c r="E47" s="25"/>
      <c r="F47" s="25"/>
      <c r="G47" s="25"/>
    </row>
    <row r="48" spans="2:7">
      <c r="B48" s="20"/>
      <c r="C48" s="21"/>
      <c r="D48" s="34" t="s">
        <v>31</v>
      </c>
      <c r="E48" s="25"/>
      <c r="F48" s="25"/>
      <c r="G48" s="25"/>
    </row>
    <row r="49" spans="2:7" ht="5.0999999999999996" customHeight="1">
      <c r="B49" s="20"/>
      <c r="C49" s="21"/>
      <c r="D49" s="32"/>
      <c r="E49" s="25"/>
      <c r="F49" s="25"/>
      <c r="G49" s="25"/>
    </row>
    <row r="50" spans="2:7">
      <c r="B50" s="20"/>
      <c r="C50" s="21"/>
      <c r="D50" s="32" t="s">
        <v>10</v>
      </c>
      <c r="E50" s="25">
        <v>217228082.31999999</v>
      </c>
      <c r="F50" s="25">
        <v>320412570.72000003</v>
      </c>
      <c r="G50" s="25">
        <v>318401031.42000002</v>
      </c>
    </row>
    <row r="51" spans="2:7" ht="5.0999999999999996" customHeight="1">
      <c r="B51" s="20"/>
      <c r="C51" s="21"/>
      <c r="D51" s="32"/>
      <c r="E51" s="25"/>
      <c r="F51" s="25"/>
      <c r="G51" s="25"/>
    </row>
    <row r="52" spans="2:7">
      <c r="B52" s="20"/>
      <c r="C52" s="21"/>
      <c r="D52" s="32" t="s">
        <v>13</v>
      </c>
      <c r="E52" s="28"/>
      <c r="F52" s="25">
        <v>4519750.8899999997</v>
      </c>
      <c r="G52" s="25">
        <v>4438790.8899999997</v>
      </c>
    </row>
    <row r="53" spans="2:7" ht="5.0999999999999996" customHeight="1">
      <c r="B53" s="20"/>
      <c r="C53" s="21"/>
      <c r="D53" s="32"/>
      <c r="E53" s="25"/>
      <c r="F53" s="25"/>
      <c r="G53" s="25"/>
    </row>
    <row r="54" spans="2:7">
      <c r="B54" s="20"/>
      <c r="C54" s="21"/>
      <c r="D54" s="33" t="s">
        <v>36</v>
      </c>
      <c r="E54" s="23">
        <f>E45+E46-E50</f>
        <v>0</v>
      </c>
      <c r="F54" s="23">
        <f t="shared" ref="F54:G54" si="9">F45+F46-F50+F52</f>
        <v>9157741.7299999744</v>
      </c>
      <c r="G54" s="23">
        <f t="shared" si="9"/>
        <v>11088321.029999986</v>
      </c>
    </row>
    <row r="55" spans="2:7">
      <c r="B55" s="20"/>
      <c r="C55" s="21"/>
      <c r="D55" s="22" t="s">
        <v>37</v>
      </c>
      <c r="E55" s="23">
        <f>E54-E46</f>
        <v>0</v>
      </c>
      <c r="F55" s="23">
        <f t="shared" ref="F55:G55" si="10">F54-F46</f>
        <v>9157741.7299999744</v>
      </c>
      <c r="G55" s="23">
        <f t="shared" si="10"/>
        <v>11088321.029999986</v>
      </c>
    </row>
    <row r="56" spans="2:7" ht="5.0999999999999996" customHeight="1">
      <c r="B56" s="20"/>
      <c r="C56" s="21"/>
      <c r="D56" s="32"/>
      <c r="E56" s="25"/>
      <c r="F56" s="25"/>
      <c r="G56" s="25"/>
    </row>
    <row r="57" spans="2:7" ht="22.5">
      <c r="B57" s="30" t="s">
        <v>18</v>
      </c>
      <c r="C57" s="30"/>
      <c r="D57" s="30"/>
      <c r="E57" s="31" t="s">
        <v>25</v>
      </c>
      <c r="F57" s="29" t="s">
        <v>3</v>
      </c>
      <c r="G57" s="31" t="s">
        <v>26</v>
      </c>
    </row>
    <row r="58" spans="2:7" ht="5.0999999999999996" customHeight="1">
      <c r="B58" s="20"/>
      <c r="C58" s="21"/>
      <c r="D58" s="32"/>
      <c r="E58" s="25"/>
      <c r="F58" s="25"/>
      <c r="G58" s="25"/>
    </row>
    <row r="59" spans="2:7">
      <c r="B59" s="20"/>
      <c r="C59" s="21"/>
      <c r="D59" s="32" t="s">
        <v>7</v>
      </c>
      <c r="E59" s="25">
        <v>37500000</v>
      </c>
      <c r="F59" s="25">
        <v>162713138.66</v>
      </c>
      <c r="G59" s="25">
        <v>162713138.66</v>
      </c>
    </row>
    <row r="60" spans="2:7">
      <c r="B60" s="20"/>
      <c r="C60" s="21"/>
      <c r="D60" s="32" t="s">
        <v>38</v>
      </c>
      <c r="E60" s="25">
        <f>E61-E62</f>
        <v>0</v>
      </c>
      <c r="F60" s="25">
        <f t="shared" ref="F60:G60" si="11">F61-F62</f>
        <v>0</v>
      </c>
      <c r="G60" s="25">
        <f t="shared" si="11"/>
        <v>0</v>
      </c>
    </row>
    <row r="61" spans="2:7">
      <c r="B61" s="20"/>
      <c r="C61" s="21"/>
      <c r="D61" s="34" t="s">
        <v>29</v>
      </c>
      <c r="E61" s="25"/>
      <c r="F61" s="25"/>
      <c r="G61" s="25"/>
    </row>
    <row r="62" spans="2:7">
      <c r="B62" s="20"/>
      <c r="C62" s="21"/>
      <c r="D62" s="34" t="s">
        <v>32</v>
      </c>
      <c r="E62" s="25"/>
      <c r="F62" s="25"/>
      <c r="G62" s="25"/>
    </row>
    <row r="63" spans="2:7" ht="5.0999999999999996" customHeight="1">
      <c r="B63" s="20"/>
      <c r="C63" s="21"/>
      <c r="D63" s="32"/>
      <c r="E63" s="25"/>
      <c r="F63" s="25"/>
      <c r="G63" s="25"/>
    </row>
    <row r="64" spans="2:7">
      <c r="B64" s="20"/>
      <c r="C64" s="21"/>
      <c r="D64" s="32" t="s">
        <v>39</v>
      </c>
      <c r="E64" s="25">
        <v>37500000</v>
      </c>
      <c r="F64" s="25">
        <v>162713138.66</v>
      </c>
      <c r="G64" s="25">
        <v>161692160.08000001</v>
      </c>
    </row>
    <row r="65" spans="2:7" ht="5.0999999999999996" customHeight="1">
      <c r="B65" s="20"/>
      <c r="C65" s="21"/>
      <c r="D65" s="32"/>
      <c r="E65" s="25"/>
      <c r="F65" s="25"/>
      <c r="G65" s="25"/>
    </row>
    <row r="66" spans="2:7">
      <c r="B66" s="20"/>
      <c r="C66" s="21"/>
      <c r="D66" s="32" t="s">
        <v>14</v>
      </c>
      <c r="E66" s="28"/>
      <c r="F66" s="25">
        <v>0</v>
      </c>
      <c r="G66" s="25">
        <v>0</v>
      </c>
    </row>
    <row r="67" spans="2:7" ht="5.0999999999999996" customHeight="1">
      <c r="B67" s="20"/>
      <c r="C67" s="21"/>
      <c r="D67" s="32"/>
      <c r="E67" s="25"/>
      <c r="F67" s="25"/>
      <c r="G67" s="25"/>
    </row>
    <row r="68" spans="2:7">
      <c r="B68" s="20"/>
      <c r="C68" s="21"/>
      <c r="D68" s="33" t="s">
        <v>40</v>
      </c>
      <c r="E68" s="23">
        <f>E59+E60-E64</f>
        <v>0</v>
      </c>
      <c r="F68" s="23">
        <f>F59+F60-F64-F66</f>
        <v>0</v>
      </c>
      <c r="G68" s="23">
        <f>G59+G60-G64-G66</f>
        <v>1020978.5799999833</v>
      </c>
    </row>
    <row r="69" spans="2:7">
      <c r="B69" s="20"/>
      <c r="C69" s="21"/>
      <c r="D69" s="33" t="s">
        <v>41</v>
      </c>
      <c r="E69" s="23">
        <f>E68-E60</f>
        <v>0</v>
      </c>
      <c r="F69" s="23">
        <f t="shared" ref="F69:G69" si="12">F68-F60</f>
        <v>0</v>
      </c>
      <c r="G69" s="23">
        <f t="shared" si="12"/>
        <v>1020978.5799999833</v>
      </c>
    </row>
    <row r="70" spans="2:7" ht="5.0999999999999996" customHeight="1">
      <c r="B70" s="35"/>
      <c r="C70" s="36"/>
      <c r="D70" s="37"/>
      <c r="E70" s="38"/>
      <c r="F70" s="38"/>
      <c r="G70" s="38"/>
    </row>
  </sheetData>
  <mergeCells count="6">
    <mergeCell ref="B1:G4"/>
    <mergeCell ref="B5:D5"/>
    <mergeCell ref="B24:D24"/>
    <mergeCell ref="B32:D32"/>
    <mergeCell ref="B43:D43"/>
    <mergeCell ref="B57:D57"/>
  </mergeCells>
  <pageMargins left="0.7" right="0.7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dcterms:created xsi:type="dcterms:W3CDTF">2018-01-23T16:18:32Z</dcterms:created>
  <dcterms:modified xsi:type="dcterms:W3CDTF">2018-01-23T16:20:10Z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