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_EPRR\Desktop\ASEG_DIC_24\"/>
    </mc:Choice>
  </mc:AlternateContent>
  <xr:revisionPtr revIDLastSave="0" documentId="8_{801C5C90-3071-439A-B199-DA3AF0FA10C9}" xr6:coauthVersionLast="47" xr6:coauthVersionMax="47" xr10:uidLastSave="{00000000-0000-0000-0000-000000000000}"/>
  <bookViews>
    <workbookView xWindow="-108" yWindow="-108" windowWidth="21336" windowHeight="11376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<sst xmlns="http://schemas.openxmlformats.org/spreadsheetml/2006/main" count="202" uniqueCount="142">
  <si>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</si>
  <si>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</si>
  <si>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</si>
  <si>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</si>
  <si>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</si>
  <si>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</si>
  <si>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</si>
  <si>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</si>
  <si>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</si>
  <si>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</si>
  <si>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</si>
  <si>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</si>
  <si>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</si>
  <si>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</si>
  <si>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</si>
  <si>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</si>
  <si>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</si>
  <si>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</si>
  <si>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</si>
  <si>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</si>
  <si>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</si>
  <si>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</si>
  <si>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</si>
  <si>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</si>
  <si>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</si>
  <si>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</si>
  <si>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</si>
  <si>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</si>
  <si>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</si>
  <si>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</si>
  <si>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</si>
  <si>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</si>
  <si>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</si>
  <si>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</si>
  <si>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</si>
  <si>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</si>
  <si>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</si>
  <si>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</si>
  <si>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</si>
  <si>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</si>
  <si>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</si>
  <si>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</si>
  <si>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</si>
  <si>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</si>
  <si>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</si>
  <si>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</si>
  <si>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</si>
  <si>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</si>
  <si>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</si>
  <si>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</si>
  <si>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</si>
  <si>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</si>
  <si>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</si>
  <si>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</si>
  <si>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</si>
  <si>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</si>
  <si>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</si>
  <si>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</si>
  <si>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</si>
  <si>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</si>
  <si>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</si>
  <si>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</si>
  <si>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</si>
  <si>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</si>
  <si>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</si>
  <si>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</si>
  <si>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</si>
  <si>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</si>
  <si>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</si>
  <si>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</si>
  <si>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</si>
  <si>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</si>
  <si>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</si>
  <si>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</si>
  <si>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</si>
  <si>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</si>
  <si>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</si>
  <si>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</si>
  <si>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</si>
  <si>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</si>
  <si>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</si>
  <si>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</si>
  <si>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</si>
  <si>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</si>
  <si>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</si>
  <si>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</si>
  <si>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</si>
  <si>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</si>
  <si>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</si>
  <si>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</si>
  <si>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</si>
  <si>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</si>
  <si>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</si>
  <si>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</si>
  <si>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</si>
  <si>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</si>
  <si>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</si>
  <si>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</si>
  <si>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</si>
  <si>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</si>
  <si>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</si>
  <si>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</si>
  <si>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</si>
  <si>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</si>
  <si>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</si>
  <si>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</si>
  <si>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</si>
  <si>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</si>
  <si>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</si>
  <si>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</si>
  <si>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</si>
  <si>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</si>
  <si>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</si>
  <si>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</si>
  <si>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</si>
  <si>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</si>
  <si>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</si>
  <si>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</si>
  <si>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</si>
  <si>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</si>
  <si>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</si>
  <si>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</si>
  <si>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</si>
  <si>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</si>
  <si>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</si>
  <si>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</si>
  <si>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</si>
  <si>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</si>
  <si>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</si>
  <si>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</si>
  <si>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</si>
  <si>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</si>
  <si>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</si>
  <si>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ESCUELA PREPARATORIA  REGIONAL DEL RINCON
Estado Analítico del Ejercicio del Presupuesto de Egresos
Clasificación por Objeto del Gasto (Capítulo y Concepto)
Del 1 de Enero al 31 de Diciembre de 2024</t>
  </si>
  <si>
    <t>ESCUELA PREPARATORIA  REGIONAL DEL RINCON
Estado Analítico del Ejercicio del Presupuesto de Egresos
Clasificación Económica (por Tipo de Gasto)
Del 1 de Enero al 31 de Diciembre de 2024</t>
  </si>
  <si>
    <t>211213034010000 DIRECCIÓN GENERAL EPRR</t>
  </si>
  <si>
    <t>211213034020000 COORDINACIÓN ADMINISTRAT</t>
  </si>
  <si>
    <t>211213034030000 COORDINACIÓN ACADÉMICA E</t>
  </si>
  <si>
    <t>ESCUELA PREPARATORIA  REGIONAL DEL RINCON
Estado Analítico del Ejercicio del Presupuesto de Egresos
Clasificación Administrativa
Del 1 de Enero al 31 de Diciembre de 2024</t>
  </si>
  <si>
    <t>ESCUELA PREPARATORIA  REGIONAL DEL RINCON
Estado Analítico del Ejercicio del Presupuesto de Egresos
Clasificación Administrativa (Poderes)
Del 1 de Enero al 31 de Diciembre de 2024</t>
  </si>
  <si>
    <t>ESCUELA PREPARATORIA  REGIONAL DEL RINCON
Estado Analítico del Ejercicio del Presupuesto de Egresos
Clasificación Administrativa (Sector Paraestatal)
Del 1 de Enero al 31 de Diciembre de 2024</t>
  </si>
  <si>
    <t>ESCUELA PREPARATORIA  REGIONAL DEL RINCON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</si>
</sst>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sqref="A1:G1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50.1" customHeight="1" x14ac:dyDescent="0.2">
      <c r="A1" s="41" t="s">
        <v>133</v>
      </c>
      <c r="B1" s="41"/>
      <c r="C1" s="41"/>
      <c r="D1" s="41"/>
      <c r="E1" s="41"/>
      <c r="F1" s="41"/>
      <c r="G1" s="42"/>
    </row>
    <row r="2" spans="1:8" x14ac:dyDescent="0.2">
      <c r="A2" s="31"/>
      <c r="B2" s="28"/>
      <c r="C2" s="29"/>
      <c r="D2" s="26" t="s">
        <v>60</v>
      </c>
      <c r="E2" s="29"/>
      <c r="F2" s="30"/>
      <c r="G2" s="43" t="s">
        <v>59</v>
      </c>
    </row>
    <row r="3" spans="1:8" ht="24.9" customHeight="1" x14ac:dyDescent="0.2">
      <c r="A3" s="27" t="s">
        <v>54</v>
      </c>
      <c r="B3" s="2" t="s">
        <v>55</v>
      </c>
      <c r="C3" s="2" t="s">
        <v>120</v>
      </c>
      <c r="D3" s="2" t="s">
        <v>56</v>
      </c>
      <c r="E3" s="2" t="s">
        <v>57</v>
      </c>
      <c r="F3" s="2" t="s">
        <v>58</v>
      </c>
      <c r="G3" s="44"/>
    </row>
    <row r="4" spans="1:8" x14ac:dyDescent="0.2">
      <c r="A4" s="32"/>
      <c r="B4" s="3">
        <v>1</v>
      </c>
      <c r="C4" s="3">
        <v>2</v>
      </c>
      <c r="D4" s="3" t="s">
        <v>121</v>
      </c>
      <c r="E4" s="3">
        <v>4</v>
      </c>
      <c r="F4" s="3">
        <v>5</v>
      </c>
      <c r="G4" s="3" t="s">
        <v>122</v>
      </c>
    </row>
    <row r="5" spans="1:8" x14ac:dyDescent="0.2">
      <c r="A5" s="17" t="s">
        <v>61</v>
      </c>
      <c r="B5" s="12">
        <f>SUM(B6:B12)</f>
        <v>27520548.800000001</v>
      </c>
      <c r="C5" s="12">
        <f>SUM(C6:C12)</f>
        <v>1973181.8499999999</v>
      </c>
      <c r="D5" s="12">
        <f>B5+C5</f>
        <v>29493730.650000002</v>
      </c>
      <c r="E5" s="12">
        <f>SUM(E6:E12)</f>
        <v>29454937.490000002</v>
      </c>
      <c r="F5" s="12">
        <f>SUM(F6:F12)</f>
        <v>29454937.490000002</v>
      </c>
      <c r="G5" s="12">
        <f>D5-E5</f>
        <v>38793.160000000149</v>
      </c>
    </row>
    <row r="6" spans="1:8" x14ac:dyDescent="0.2">
      <c r="A6" s="19" t="s">
        <v>65</v>
      </c>
      <c r="B6" s="5">
        <v>6631882.7599999998</v>
      </c>
      <c r="C6" s="5">
        <v>527281.84</v>
      </c>
      <c r="D6" s="5">
        <f t="shared" ref="D6:D69" si="0">B6+C6</f>
        <v>7159164.5999999996</v>
      </c>
      <c r="E6" s="5">
        <v>7159164.5999999996</v>
      </c>
      <c r="F6" s="5">
        <v>7159164.5999999996</v>
      </c>
      <c r="G6" s="5">
        <f t="shared" ref="G6:G69" si="1">D6-E6</f>
        <v>0</v>
      </c>
      <c r="H6" s="9">
        <v>1100</v>
      </c>
    </row>
    <row r="7" spans="1:8" x14ac:dyDescent="0.2">
      <c r="A7" s="19" t="s">
        <v>66</v>
      </c>
      <c r="B7" s="5">
        <v>1923719.9</v>
      </c>
      <c r="C7" s="5">
        <v>-544353.56000000006</v>
      </c>
      <c r="D7" s="5">
        <f t="shared" si="0"/>
        <v>1379366.3399999999</v>
      </c>
      <c r="E7" s="5">
        <v>1379366.34</v>
      </c>
      <c r="F7" s="5">
        <v>1379366.34</v>
      </c>
      <c r="G7" s="5">
        <f t="shared" si="1"/>
        <v>0</v>
      </c>
      <c r="H7" s="9">
        <v>1200</v>
      </c>
    </row>
    <row r="8" spans="1:8" x14ac:dyDescent="0.2">
      <c r="A8" s="19" t="s">
        <v>67</v>
      </c>
      <c r="B8" s="5">
        <v>6820878.0800000001</v>
      </c>
      <c r="C8" s="5">
        <v>933826.51</v>
      </c>
      <c r="D8" s="5">
        <f t="shared" si="0"/>
        <v>7754704.5899999999</v>
      </c>
      <c r="E8" s="5">
        <v>7754550.8600000003</v>
      </c>
      <c r="F8" s="5">
        <v>7754550.8600000003</v>
      </c>
      <c r="G8" s="5">
        <f t="shared" si="1"/>
        <v>153.72999999951571</v>
      </c>
      <c r="H8" s="9">
        <v>1300</v>
      </c>
    </row>
    <row r="9" spans="1:8" x14ac:dyDescent="0.2">
      <c r="A9" s="19" t="s">
        <v>33</v>
      </c>
      <c r="B9" s="5">
        <v>2532783.08</v>
      </c>
      <c r="C9" s="5">
        <v>2327.4299999999998</v>
      </c>
      <c r="D9" s="5">
        <f t="shared" si="0"/>
        <v>2535110.5100000002</v>
      </c>
      <c r="E9" s="5">
        <v>2535110.5099999998</v>
      </c>
      <c r="F9" s="5">
        <v>2535110.5099999998</v>
      </c>
      <c r="G9" s="5">
        <f t="shared" si="1"/>
        <v>0</v>
      </c>
      <c r="H9" s="9">
        <v>1400</v>
      </c>
    </row>
    <row r="10" spans="1:8" x14ac:dyDescent="0.2">
      <c r="A10" s="19" t="s">
        <v>68</v>
      </c>
      <c r="B10" s="5">
        <v>8432223.4900000002</v>
      </c>
      <c r="C10" s="5">
        <v>1816829.37</v>
      </c>
      <c r="D10" s="5">
        <f t="shared" si="0"/>
        <v>10249052.859999999</v>
      </c>
      <c r="E10" s="5">
        <v>10210414.050000001</v>
      </c>
      <c r="F10" s="5">
        <v>10210414.050000001</v>
      </c>
      <c r="G10" s="5">
        <f t="shared" si="1"/>
        <v>38638.809999998659</v>
      </c>
      <c r="H10" s="9">
        <v>1500</v>
      </c>
    </row>
    <row r="11" spans="1:8" x14ac:dyDescent="0.2">
      <c r="A11" s="19" t="s">
        <v>34</v>
      </c>
      <c r="B11" s="5">
        <v>731586.9</v>
      </c>
      <c r="C11" s="5">
        <v>-731586.9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69</v>
      </c>
      <c r="B12" s="5">
        <v>447474.59</v>
      </c>
      <c r="C12" s="5">
        <v>-31142.84</v>
      </c>
      <c r="D12" s="5">
        <f t="shared" si="0"/>
        <v>416331.75</v>
      </c>
      <c r="E12" s="5">
        <v>416331.13</v>
      </c>
      <c r="F12" s="5">
        <v>416331.13</v>
      </c>
      <c r="G12" s="5">
        <f t="shared" si="1"/>
        <v>0.61999999999534339</v>
      </c>
      <c r="H12" s="9">
        <v>1700</v>
      </c>
    </row>
    <row r="13" spans="1:8" x14ac:dyDescent="0.2">
      <c r="A13" s="17" t="s">
        <v>127</v>
      </c>
      <c r="B13" s="13">
        <f>SUM(B14:B22)</f>
        <v>506500</v>
      </c>
      <c r="C13" s="13">
        <f>SUM(C14:C22)</f>
        <v>445899.60000000003</v>
      </c>
      <c r="D13" s="13">
        <f t="shared" si="0"/>
        <v>952399.60000000009</v>
      </c>
      <c r="E13" s="13">
        <f>SUM(E14:E22)</f>
        <v>693757.79</v>
      </c>
      <c r="F13" s="13">
        <f>SUM(F14:F22)</f>
        <v>660714.21000000008</v>
      </c>
      <c r="G13" s="13">
        <f t="shared" si="1"/>
        <v>258641.81000000006</v>
      </c>
      <c r="H13" s="18">
        <v>0</v>
      </c>
    </row>
    <row r="14" spans="1:8" x14ac:dyDescent="0.2">
      <c r="A14" s="19" t="s">
        <v>70</v>
      </c>
      <c r="B14" s="5">
        <v>196000</v>
      </c>
      <c r="C14" s="5">
        <v>102960.58</v>
      </c>
      <c r="D14" s="5">
        <f t="shared" si="0"/>
        <v>298960.58</v>
      </c>
      <c r="E14" s="5">
        <v>255276.49</v>
      </c>
      <c r="F14" s="5">
        <v>255276.49</v>
      </c>
      <c r="G14" s="5">
        <f t="shared" si="1"/>
        <v>43684.090000000026</v>
      </c>
      <c r="H14" s="9">
        <v>2100</v>
      </c>
    </row>
    <row r="15" spans="1:8" x14ac:dyDescent="0.2">
      <c r="A15" s="19" t="s">
        <v>71</v>
      </c>
      <c r="B15" s="5">
        <v>6000</v>
      </c>
      <c r="C15" s="5">
        <v>6000</v>
      </c>
      <c r="D15" s="5">
        <f t="shared" si="0"/>
        <v>12000</v>
      </c>
      <c r="E15" s="5">
        <v>6172.8</v>
      </c>
      <c r="F15" s="5">
        <v>6172.8</v>
      </c>
      <c r="G15" s="5">
        <f t="shared" si="1"/>
        <v>5827.2</v>
      </c>
      <c r="H15" s="9">
        <v>2200</v>
      </c>
    </row>
    <row r="16" spans="1:8" x14ac:dyDescent="0.2">
      <c r="A16" s="19" t="s">
        <v>72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73</v>
      </c>
      <c r="B17" s="5">
        <v>20000</v>
      </c>
      <c r="C17" s="5">
        <v>7000</v>
      </c>
      <c r="D17" s="5">
        <f t="shared" si="0"/>
        <v>27000</v>
      </c>
      <c r="E17" s="5">
        <v>22409.27</v>
      </c>
      <c r="F17" s="5">
        <v>22409.27</v>
      </c>
      <c r="G17" s="5">
        <f t="shared" si="1"/>
        <v>4590.7299999999996</v>
      </c>
      <c r="H17" s="9">
        <v>2400</v>
      </c>
    </row>
    <row r="18" spans="1:8" x14ac:dyDescent="0.2">
      <c r="A18" s="19" t="s">
        <v>74</v>
      </c>
      <c r="B18" s="5">
        <v>19000</v>
      </c>
      <c r="C18" s="5">
        <v>54999.21</v>
      </c>
      <c r="D18" s="5">
        <f t="shared" si="0"/>
        <v>73999.209999999992</v>
      </c>
      <c r="E18" s="5">
        <v>46625.72</v>
      </c>
      <c r="F18" s="5">
        <v>46625.72</v>
      </c>
      <c r="G18" s="5">
        <f t="shared" si="1"/>
        <v>27373.489999999991</v>
      </c>
      <c r="H18" s="9">
        <v>2500</v>
      </c>
    </row>
    <row r="19" spans="1:8" x14ac:dyDescent="0.2">
      <c r="A19" s="19" t="s">
        <v>75</v>
      </c>
      <c r="B19" s="5">
        <v>199500</v>
      </c>
      <c r="C19" s="5">
        <v>0</v>
      </c>
      <c r="D19" s="5">
        <f t="shared" si="0"/>
        <v>199500</v>
      </c>
      <c r="E19" s="5">
        <v>151058.07999999999</v>
      </c>
      <c r="F19" s="5">
        <v>141475.5</v>
      </c>
      <c r="G19" s="5">
        <f t="shared" si="1"/>
        <v>48441.920000000013</v>
      </c>
      <c r="H19" s="9">
        <v>2600</v>
      </c>
    </row>
    <row r="20" spans="1:8" x14ac:dyDescent="0.2">
      <c r="A20" s="19" t="s">
        <v>76</v>
      </c>
      <c r="B20" s="5">
        <v>0</v>
      </c>
      <c r="C20" s="5">
        <v>118799.8</v>
      </c>
      <c r="D20" s="5">
        <f t="shared" si="0"/>
        <v>118799.8</v>
      </c>
      <c r="E20" s="5">
        <v>73799.8</v>
      </c>
      <c r="F20" s="5">
        <v>73799.8</v>
      </c>
      <c r="G20" s="5">
        <f t="shared" si="1"/>
        <v>45000</v>
      </c>
      <c r="H20" s="9">
        <v>2700</v>
      </c>
    </row>
    <row r="21" spans="1:8" x14ac:dyDescent="0.2">
      <c r="A21" s="19" t="s">
        <v>77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78</v>
      </c>
      <c r="B22" s="5">
        <v>66000</v>
      </c>
      <c r="C22" s="5">
        <v>156140.01</v>
      </c>
      <c r="D22" s="5">
        <f t="shared" si="0"/>
        <v>222140.01</v>
      </c>
      <c r="E22" s="5">
        <v>138415.63</v>
      </c>
      <c r="F22" s="5">
        <v>114954.63</v>
      </c>
      <c r="G22" s="5">
        <f t="shared" si="1"/>
        <v>83724.38</v>
      </c>
      <c r="H22" s="9">
        <v>2900</v>
      </c>
    </row>
    <row r="23" spans="1:8" x14ac:dyDescent="0.2">
      <c r="A23" s="17" t="s">
        <v>62</v>
      </c>
      <c r="B23" s="13">
        <f>SUM(B24:B32)</f>
        <v>7416556.3700000001</v>
      </c>
      <c r="C23" s="13">
        <f>SUM(C24:C32)</f>
        <v>870706.26</v>
      </c>
      <c r="D23" s="13">
        <f t="shared" si="0"/>
        <v>8287262.6299999999</v>
      </c>
      <c r="E23" s="13">
        <f>SUM(E24:E32)</f>
        <v>7908185.7199999997</v>
      </c>
      <c r="F23" s="13">
        <f>SUM(F24:F32)</f>
        <v>7301178.4199999999</v>
      </c>
      <c r="G23" s="13">
        <f t="shared" si="1"/>
        <v>379076.91000000015</v>
      </c>
      <c r="H23" s="18">
        <v>0</v>
      </c>
    </row>
    <row r="24" spans="1:8" x14ac:dyDescent="0.2">
      <c r="A24" s="19" t="s">
        <v>79</v>
      </c>
      <c r="B24" s="5">
        <v>573384.06000000006</v>
      </c>
      <c r="C24" s="5">
        <v>48209.599999999999</v>
      </c>
      <c r="D24" s="5">
        <f t="shared" si="0"/>
        <v>621593.66</v>
      </c>
      <c r="E24" s="5">
        <v>601181.51</v>
      </c>
      <c r="F24" s="5">
        <v>577039.97</v>
      </c>
      <c r="G24" s="5">
        <f t="shared" si="1"/>
        <v>20412.150000000023</v>
      </c>
      <c r="H24" s="9">
        <v>3100</v>
      </c>
    </row>
    <row r="25" spans="1:8" x14ac:dyDescent="0.2">
      <c r="A25" s="19" t="s">
        <v>80</v>
      </c>
      <c r="B25" s="5">
        <v>496943.72</v>
      </c>
      <c r="C25" s="5">
        <v>262935.93</v>
      </c>
      <c r="D25" s="5">
        <f t="shared" si="0"/>
        <v>759879.64999999991</v>
      </c>
      <c r="E25" s="5">
        <v>680352.95</v>
      </c>
      <c r="F25" s="5">
        <v>680352.95</v>
      </c>
      <c r="G25" s="5">
        <f t="shared" si="1"/>
        <v>79526.699999999953</v>
      </c>
      <c r="H25" s="9">
        <v>3200</v>
      </c>
    </row>
    <row r="26" spans="1:8" x14ac:dyDescent="0.2">
      <c r="A26" s="19" t="s">
        <v>81</v>
      </c>
      <c r="B26" s="5">
        <v>1222480.24</v>
      </c>
      <c r="C26" s="5">
        <v>24974.12</v>
      </c>
      <c r="D26" s="5">
        <f t="shared" si="0"/>
        <v>1247454.3600000001</v>
      </c>
      <c r="E26" s="5">
        <v>1198329.3999999999</v>
      </c>
      <c r="F26" s="5">
        <v>1104545.1399999999</v>
      </c>
      <c r="G26" s="5">
        <f t="shared" si="1"/>
        <v>49124.960000000196</v>
      </c>
      <c r="H26" s="9">
        <v>3300</v>
      </c>
    </row>
    <row r="27" spans="1:8" x14ac:dyDescent="0.2">
      <c r="A27" s="19" t="s">
        <v>82</v>
      </c>
      <c r="B27" s="5">
        <v>82009.39</v>
      </c>
      <c r="C27" s="5">
        <v>32609</v>
      </c>
      <c r="D27" s="5">
        <f t="shared" si="0"/>
        <v>114618.39</v>
      </c>
      <c r="E27" s="5">
        <v>66904.08</v>
      </c>
      <c r="F27" s="5">
        <v>66904.08</v>
      </c>
      <c r="G27" s="5">
        <f t="shared" si="1"/>
        <v>47714.31</v>
      </c>
      <c r="H27" s="9">
        <v>3400</v>
      </c>
    </row>
    <row r="28" spans="1:8" x14ac:dyDescent="0.2">
      <c r="A28" s="19" t="s">
        <v>83</v>
      </c>
      <c r="B28" s="5">
        <v>3594450.2</v>
      </c>
      <c r="C28" s="5">
        <v>342023.37</v>
      </c>
      <c r="D28" s="5">
        <f t="shared" si="0"/>
        <v>3936473.5700000003</v>
      </c>
      <c r="E28" s="5">
        <v>3839368.42</v>
      </c>
      <c r="F28" s="5">
        <v>3459691.06</v>
      </c>
      <c r="G28" s="5">
        <f t="shared" si="1"/>
        <v>97105.150000000373</v>
      </c>
      <c r="H28" s="9">
        <v>3500</v>
      </c>
    </row>
    <row r="29" spans="1:8" x14ac:dyDescent="0.2">
      <c r="A29" s="19" t="s">
        <v>84</v>
      </c>
      <c r="B29" s="5">
        <v>135000</v>
      </c>
      <c r="C29" s="5">
        <v>0</v>
      </c>
      <c r="D29" s="5">
        <f t="shared" si="0"/>
        <v>135000</v>
      </c>
      <c r="E29" s="5">
        <v>133293.54</v>
      </c>
      <c r="F29" s="5">
        <v>133293.54</v>
      </c>
      <c r="G29" s="5">
        <f t="shared" si="1"/>
        <v>1706.4599999999919</v>
      </c>
      <c r="H29" s="9">
        <v>3600</v>
      </c>
    </row>
    <row r="30" spans="1:8" x14ac:dyDescent="0.2">
      <c r="A30" s="19" t="s">
        <v>85</v>
      </c>
      <c r="B30" s="5">
        <v>26000</v>
      </c>
      <c r="C30" s="5">
        <v>27500</v>
      </c>
      <c r="D30" s="5">
        <f t="shared" si="0"/>
        <v>53500</v>
      </c>
      <c r="E30" s="5">
        <v>40031</v>
      </c>
      <c r="F30" s="5">
        <v>40031</v>
      </c>
      <c r="G30" s="5">
        <f t="shared" si="1"/>
        <v>13469</v>
      </c>
      <c r="H30" s="9">
        <v>3700</v>
      </c>
    </row>
    <row r="31" spans="1:8" x14ac:dyDescent="0.2">
      <c r="A31" s="19" t="s">
        <v>86</v>
      </c>
      <c r="B31" s="5">
        <v>315259.3</v>
      </c>
      <c r="C31" s="5">
        <v>30797.24</v>
      </c>
      <c r="D31" s="5">
        <f t="shared" si="0"/>
        <v>346056.54</v>
      </c>
      <c r="E31" s="5">
        <v>311107.19</v>
      </c>
      <c r="F31" s="5">
        <v>311107.19</v>
      </c>
      <c r="G31" s="5">
        <f t="shared" si="1"/>
        <v>34949.349999999977</v>
      </c>
      <c r="H31" s="9">
        <v>3800</v>
      </c>
    </row>
    <row r="32" spans="1:8" x14ac:dyDescent="0.2">
      <c r="A32" s="19" t="s">
        <v>18</v>
      </c>
      <c r="B32" s="5">
        <v>971029.46</v>
      </c>
      <c r="C32" s="5">
        <v>101657</v>
      </c>
      <c r="D32" s="5">
        <f t="shared" si="0"/>
        <v>1072686.46</v>
      </c>
      <c r="E32" s="5">
        <v>1037617.63</v>
      </c>
      <c r="F32" s="5">
        <v>928213.49</v>
      </c>
      <c r="G32" s="5">
        <f t="shared" si="1"/>
        <v>35068.829999999958</v>
      </c>
      <c r="H32" s="9">
        <v>3900</v>
      </c>
    </row>
    <row r="33" spans="1:8" x14ac:dyDescent="0.2">
      <c r="A33" s="17" t="s">
        <v>128</v>
      </c>
      <c r="B33" s="13">
        <f>SUM(B34:B42)</f>
        <v>25000</v>
      </c>
      <c r="C33" s="13">
        <f>SUM(C34:C42)</f>
        <v>95000</v>
      </c>
      <c r="D33" s="13">
        <f t="shared" si="0"/>
        <v>120000</v>
      </c>
      <c r="E33" s="13">
        <f>SUM(E34:E42)</f>
        <v>11624</v>
      </c>
      <c r="F33" s="13">
        <f>SUM(F34:F42)</f>
        <v>11624</v>
      </c>
      <c r="G33" s="13">
        <f t="shared" si="1"/>
        <v>108376</v>
      </c>
      <c r="H33" s="18">
        <v>0</v>
      </c>
    </row>
    <row r="34" spans="1:8" x14ac:dyDescent="0.2">
      <c r="A34" s="19" t="s">
        <v>87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88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89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90</v>
      </c>
      <c r="B37" s="5">
        <v>25000</v>
      </c>
      <c r="C37" s="5">
        <v>95000</v>
      </c>
      <c r="D37" s="5">
        <f t="shared" si="0"/>
        <v>120000</v>
      </c>
      <c r="E37" s="5">
        <v>11624</v>
      </c>
      <c r="F37" s="5">
        <v>11624</v>
      </c>
      <c r="G37" s="5">
        <f t="shared" si="1"/>
        <v>108376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91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92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93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129</v>
      </c>
      <c r="B43" s="13">
        <f>SUM(B44:B52)</f>
        <v>0</v>
      </c>
      <c r="C43" s="13">
        <f>SUM(C44:C52)</f>
        <v>1541257.8</v>
      </c>
      <c r="D43" s="13">
        <f t="shared" si="0"/>
        <v>1541257.8</v>
      </c>
      <c r="E43" s="13">
        <f>SUM(E44:E52)</f>
        <v>1514186.3800000001</v>
      </c>
      <c r="F43" s="13">
        <f>SUM(F44:F52)</f>
        <v>1514186.3800000001</v>
      </c>
      <c r="G43" s="13">
        <f t="shared" si="1"/>
        <v>27071.419999999925</v>
      </c>
      <c r="H43" s="18">
        <v>0</v>
      </c>
    </row>
    <row r="44" spans="1:8" x14ac:dyDescent="0.2">
      <c r="A44" s="4" t="s">
        <v>94</v>
      </c>
      <c r="B44" s="5">
        <v>0</v>
      </c>
      <c r="C44" s="5">
        <v>0</v>
      </c>
      <c r="D44" s="5">
        <f t="shared" si="0"/>
        <v>0</v>
      </c>
      <c r="E44" s="5">
        <v>0</v>
      </c>
      <c r="F44" s="5">
        <v>0</v>
      </c>
      <c r="G44" s="5">
        <f t="shared" si="1"/>
        <v>0</v>
      </c>
      <c r="H44" s="9">
        <v>5100</v>
      </c>
    </row>
    <row r="45" spans="1:8" x14ac:dyDescent="0.2">
      <c r="A45" s="19" t="s">
        <v>95</v>
      </c>
      <c r="B45" s="5">
        <v>0</v>
      </c>
      <c r="C45" s="5">
        <v>614931.35</v>
      </c>
      <c r="D45" s="5">
        <f t="shared" si="0"/>
        <v>614931.35</v>
      </c>
      <c r="E45" s="5">
        <v>587859.93000000005</v>
      </c>
      <c r="F45" s="5">
        <v>587859.93000000005</v>
      </c>
      <c r="G45" s="5">
        <f t="shared" si="1"/>
        <v>27071.419999999925</v>
      </c>
      <c r="H45" s="9">
        <v>5200</v>
      </c>
    </row>
    <row r="46" spans="1:8" x14ac:dyDescent="0.2">
      <c r="A46" s="19" t="s">
        <v>96</v>
      </c>
      <c r="B46" s="5">
        <v>0</v>
      </c>
      <c r="C46" s="5">
        <v>158826.45000000001</v>
      </c>
      <c r="D46" s="5">
        <f t="shared" si="0"/>
        <v>158826.45000000001</v>
      </c>
      <c r="E46" s="5">
        <v>158826.45000000001</v>
      </c>
      <c r="F46" s="5">
        <v>158826.45000000001</v>
      </c>
      <c r="G46" s="5">
        <f t="shared" si="1"/>
        <v>0</v>
      </c>
      <c r="H46" s="9">
        <v>5300</v>
      </c>
    </row>
    <row r="47" spans="1:8" x14ac:dyDescent="0.2">
      <c r="A47" s="19" t="s">
        <v>97</v>
      </c>
      <c r="B47" s="5">
        <v>0</v>
      </c>
      <c r="C47" s="5">
        <v>767500</v>
      </c>
      <c r="D47" s="5">
        <f t="shared" si="0"/>
        <v>767500</v>
      </c>
      <c r="E47" s="5">
        <v>767500</v>
      </c>
      <c r="F47" s="5">
        <v>767500</v>
      </c>
      <c r="G47" s="5">
        <f t="shared" si="1"/>
        <v>0</v>
      </c>
      <c r="H47" s="9">
        <v>5400</v>
      </c>
    </row>
    <row r="48" spans="1:8" x14ac:dyDescent="0.2">
      <c r="A48" s="19" t="s">
        <v>98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99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9">
        <v>5600</v>
      </c>
    </row>
    <row r="50" spans="1:8" x14ac:dyDescent="0.2">
      <c r="A50" s="19" t="s">
        <v>100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101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102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63</v>
      </c>
      <c r="B53" s="13">
        <f>SUM(B54:B56)</f>
        <v>0</v>
      </c>
      <c r="C53" s="13">
        <f>SUM(C54:C56)</f>
        <v>2391070.87</v>
      </c>
      <c r="D53" s="13">
        <f t="shared" si="0"/>
        <v>2391070.87</v>
      </c>
      <c r="E53" s="13">
        <f>SUM(E54:E56)</f>
        <v>81893.679999999993</v>
      </c>
      <c r="F53" s="13">
        <f>SUM(F54:F56)</f>
        <v>81893.679999999993</v>
      </c>
      <c r="G53" s="13">
        <f t="shared" si="1"/>
        <v>2309177.19</v>
      </c>
      <c r="H53" s="18">
        <v>0</v>
      </c>
    </row>
    <row r="54" spans="1:8" x14ac:dyDescent="0.2">
      <c r="A54" s="19" t="s">
        <v>103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104</v>
      </c>
      <c r="B55" s="5">
        <v>0</v>
      </c>
      <c r="C55" s="5">
        <v>2391070.87</v>
      </c>
      <c r="D55" s="5">
        <f t="shared" si="0"/>
        <v>2391070.87</v>
      </c>
      <c r="E55" s="5">
        <v>81893.679999999993</v>
      </c>
      <c r="F55" s="5">
        <v>81893.679999999993</v>
      </c>
      <c r="G55" s="5">
        <f t="shared" si="1"/>
        <v>2309177.19</v>
      </c>
      <c r="H55" s="9">
        <v>6200</v>
      </c>
    </row>
    <row r="56" spans="1:8" x14ac:dyDescent="0.2">
      <c r="A56" s="19" t="s">
        <v>105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130</v>
      </c>
      <c r="B57" s="13">
        <f>SUM(B58:B64)</f>
        <v>1282860</v>
      </c>
      <c r="C57" s="13">
        <f>SUM(C58:C64)</f>
        <v>-124000</v>
      </c>
      <c r="D57" s="13">
        <f t="shared" si="0"/>
        <v>1158860</v>
      </c>
      <c r="E57" s="13">
        <f>SUM(E58:E64)</f>
        <v>0</v>
      </c>
      <c r="F57" s="13">
        <f>SUM(F58:F64)</f>
        <v>0</v>
      </c>
      <c r="G57" s="13">
        <f t="shared" si="1"/>
        <v>1158860</v>
      </c>
      <c r="H57" s="18">
        <v>0</v>
      </c>
    </row>
    <row r="58" spans="1:8" x14ac:dyDescent="0.2">
      <c r="A58" s="19" t="s">
        <v>106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107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108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109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110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111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112</v>
      </c>
      <c r="B64" s="5">
        <v>1282860</v>
      </c>
      <c r="C64" s="5">
        <v>-124000</v>
      </c>
      <c r="D64" s="5">
        <f t="shared" si="0"/>
        <v>1158860</v>
      </c>
      <c r="E64" s="5">
        <v>0</v>
      </c>
      <c r="F64" s="5">
        <v>0</v>
      </c>
      <c r="G64" s="5">
        <f t="shared" si="1"/>
        <v>1158860</v>
      </c>
      <c r="H64" s="9">
        <v>7900</v>
      </c>
    </row>
    <row r="65" spans="1:8" x14ac:dyDescent="0.2">
      <c r="A65" s="17" t="s">
        <v>131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64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113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114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115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116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117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118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119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53</v>
      </c>
      <c r="B77" s="15">
        <f t="shared" ref="B77:G77" si="4">SUM(B5+B13+B23+B33+B43+B53+B57+B65+B69)</f>
        <v>36751465.170000002</v>
      </c>
      <c r="C77" s="15">
        <f t="shared" si="4"/>
        <v>7193116.3799999999</v>
      </c>
      <c r="D77" s="15">
        <f t="shared" si="4"/>
        <v>43944581.549999997</v>
      </c>
      <c r="E77" s="15">
        <f t="shared" si="4"/>
        <v>39664585.060000002</v>
      </c>
      <c r="F77" s="15">
        <f t="shared" si="4"/>
        <v>39024534.180000007</v>
      </c>
      <c r="G77" s="15">
        <f t="shared" si="4"/>
        <v>4279996.49</v>
      </c>
    </row>
    <row r="79" spans="1:8" x14ac:dyDescent="0.2">
      <c r="A79" s="1" t="s">
        <v>123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zoomScaleNormal="100" workbookViewId="0">
      <selection sqref="A1:G1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0.1" customHeight="1" x14ac:dyDescent="0.2">
      <c r="A1" s="45" t="s">
        <v>134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60</v>
      </c>
      <c r="E2" s="29"/>
      <c r="F2" s="30"/>
      <c r="G2" s="43" t="s">
        <v>59</v>
      </c>
    </row>
    <row r="3" spans="1:7" ht="24.9" customHeight="1" x14ac:dyDescent="0.2">
      <c r="A3" s="27" t="s">
        <v>54</v>
      </c>
      <c r="B3" s="2" t="s">
        <v>55</v>
      </c>
      <c r="C3" s="2" t="s">
        <v>120</v>
      </c>
      <c r="D3" s="2" t="s">
        <v>56</v>
      </c>
      <c r="E3" s="2" t="s">
        <v>57</v>
      </c>
      <c r="F3" s="2" t="s">
        <v>58</v>
      </c>
      <c r="G3" s="44"/>
    </row>
    <row r="4" spans="1:7" x14ac:dyDescent="0.2">
      <c r="A4" s="32"/>
      <c r="B4" s="3">
        <v>1</v>
      </c>
      <c r="C4" s="3">
        <v>2</v>
      </c>
      <c r="D4" s="3" t="s">
        <v>121</v>
      </c>
      <c r="E4" s="3">
        <v>4</v>
      </c>
      <c r="F4" s="3">
        <v>5</v>
      </c>
      <c r="G4" s="3" t="s">
        <v>122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35468605.170000002</v>
      </c>
      <c r="C6" s="5">
        <v>3384787.71</v>
      </c>
      <c r="D6" s="5">
        <f>B6+C6</f>
        <v>38853392.880000003</v>
      </c>
      <c r="E6" s="5">
        <v>38068505</v>
      </c>
      <c r="F6" s="5">
        <v>37428454.119999997</v>
      </c>
      <c r="G6" s="5">
        <f>D6-E6</f>
        <v>784887.88000000268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1282860</v>
      </c>
      <c r="C8" s="5">
        <v>3808328.67</v>
      </c>
      <c r="D8" s="5">
        <f>B8+C8</f>
        <v>5091188.67</v>
      </c>
      <c r="E8" s="5">
        <v>1596080.06</v>
      </c>
      <c r="F8" s="5">
        <v>1596080.06</v>
      </c>
      <c r="G8" s="5">
        <f>D8-E8</f>
        <v>3495108.61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53</v>
      </c>
      <c r="B16" s="15">
        <f t="shared" ref="B16:G16" si="0">SUM(B6+B8+B10+B12+B14)</f>
        <v>36751465.170000002</v>
      </c>
      <c r="C16" s="15">
        <f t="shared" si="0"/>
        <v>7193116.3799999999</v>
      </c>
      <c r="D16" s="15">
        <f t="shared" si="0"/>
        <v>43944581.550000004</v>
      </c>
      <c r="E16" s="15">
        <f t="shared" si="0"/>
        <v>39664585.060000002</v>
      </c>
      <c r="F16" s="15">
        <f t="shared" si="0"/>
        <v>39024534.18</v>
      </c>
      <c r="G16" s="15">
        <f t="shared" si="0"/>
        <v>4279996.4900000021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topLeftCell="A32" workbookViewId="0">
      <selection activeCell="A32" sqref="A32:G32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45" customHeight="1" x14ac:dyDescent="0.2">
      <c r="A1" s="46" t="s">
        <v>138</v>
      </c>
      <c r="B1" s="47"/>
      <c r="C1" s="47"/>
      <c r="D1" s="47"/>
      <c r="E1" s="47"/>
      <c r="F1" s="47"/>
      <c r="G1" s="48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60</v>
      </c>
      <c r="E3" s="29"/>
      <c r="F3" s="30"/>
      <c r="G3" s="43" t="s">
        <v>59</v>
      </c>
    </row>
    <row r="4" spans="1:7" ht="24.9" customHeight="1" x14ac:dyDescent="0.2">
      <c r="A4" s="27" t="s">
        <v>54</v>
      </c>
      <c r="B4" s="2" t="s">
        <v>55</v>
      </c>
      <c r="C4" s="2" t="s">
        <v>120</v>
      </c>
      <c r="D4" s="2" t="s">
        <v>56</v>
      </c>
      <c r="E4" s="2" t="s">
        <v>57</v>
      </c>
      <c r="F4" s="2" t="s">
        <v>58</v>
      </c>
      <c r="G4" s="44"/>
    </row>
    <row r="5" spans="1:7" x14ac:dyDescent="0.2">
      <c r="A5" s="32"/>
      <c r="B5" s="3">
        <v>1</v>
      </c>
      <c r="C5" s="3">
        <v>2</v>
      </c>
      <c r="D5" s="3" t="s">
        <v>121</v>
      </c>
      <c r="E5" s="3">
        <v>4</v>
      </c>
      <c r="F5" s="3">
        <v>5</v>
      </c>
      <c r="G5" s="3" t="s">
        <v>122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135</v>
      </c>
      <c r="B7" s="5">
        <v>3497027.73</v>
      </c>
      <c r="C7" s="5">
        <v>124208.86</v>
      </c>
      <c r="D7" s="5">
        <f>B7+C7</f>
        <v>3621236.59</v>
      </c>
      <c r="E7" s="5">
        <v>3293526.19</v>
      </c>
      <c r="F7" s="5">
        <v>3293526.19</v>
      </c>
      <c r="G7" s="5">
        <f>D7-E7</f>
        <v>327710.39999999991</v>
      </c>
    </row>
    <row r="8" spans="1:7" x14ac:dyDescent="0.2">
      <c r="A8" s="22" t="s">
        <v>136</v>
      </c>
      <c r="B8" s="5">
        <v>10478581.82</v>
      </c>
      <c r="C8" s="5">
        <v>2906943.47</v>
      </c>
      <c r="D8" s="5">
        <f t="shared" ref="D8:D13" si="0">B8+C8</f>
        <v>13385525.290000001</v>
      </c>
      <c r="E8" s="5">
        <v>9867026.4199999999</v>
      </c>
      <c r="F8" s="5">
        <v>9424213.6500000004</v>
      </c>
      <c r="G8" s="5">
        <f t="shared" ref="G8:G13" si="1">D8-E8</f>
        <v>3518498.870000001</v>
      </c>
    </row>
    <row r="9" spans="1:7" x14ac:dyDescent="0.2">
      <c r="A9" s="22" t="s">
        <v>137</v>
      </c>
      <c r="B9" s="5">
        <v>22775855.620000001</v>
      </c>
      <c r="C9" s="5">
        <v>4161964.05</v>
      </c>
      <c r="D9" s="5">
        <f t="shared" si="0"/>
        <v>26937819.670000002</v>
      </c>
      <c r="E9" s="5">
        <v>26504032.449999999</v>
      </c>
      <c r="F9" s="5">
        <v>26306794.34</v>
      </c>
      <c r="G9" s="5">
        <f t="shared" si="1"/>
        <v>433787.22000000253</v>
      </c>
    </row>
    <row r="10" spans="1:7" x14ac:dyDescent="0.2">
      <c r="A10" s="22" t="s">
        <v>50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2" t="s">
        <v>125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2" t="s">
        <v>51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2" t="s">
        <v>52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53</v>
      </c>
      <c r="B15" s="16">
        <f t="shared" ref="B15:G15" si="2">SUM(B7:B14)</f>
        <v>36751465.170000002</v>
      </c>
      <c r="C15" s="16">
        <f t="shared" si="2"/>
        <v>7193116.3799999999</v>
      </c>
      <c r="D15" s="16">
        <f t="shared" si="2"/>
        <v>43944581.550000004</v>
      </c>
      <c r="E15" s="16">
        <f t="shared" si="2"/>
        <v>39664585.060000002</v>
      </c>
      <c r="F15" s="16">
        <f t="shared" si="2"/>
        <v>39024534.18</v>
      </c>
      <c r="G15" s="16">
        <f t="shared" si="2"/>
        <v>4279996.4900000039</v>
      </c>
    </row>
    <row r="18" spans="1:7" ht="45" customHeight="1" x14ac:dyDescent="0.2">
      <c r="A18" s="46" t="s">
        <v>139</v>
      </c>
      <c r="B18" s="47"/>
      <c r="C18" s="47"/>
      <c r="D18" s="47"/>
      <c r="E18" s="47"/>
      <c r="F18" s="47"/>
      <c r="G18" s="48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40" t="s">
        <v>60</v>
      </c>
      <c r="E20" s="29"/>
      <c r="F20" s="30"/>
      <c r="G20" s="43" t="s">
        <v>59</v>
      </c>
    </row>
    <row r="21" spans="1:7" ht="20.399999999999999" x14ac:dyDescent="0.2">
      <c r="A21" s="27" t="s">
        <v>54</v>
      </c>
      <c r="B21" s="2" t="s">
        <v>55</v>
      </c>
      <c r="C21" s="2" t="s">
        <v>120</v>
      </c>
      <c r="D21" s="2" t="s">
        <v>56</v>
      </c>
      <c r="E21" s="2" t="s">
        <v>57</v>
      </c>
      <c r="F21" s="2" t="s">
        <v>58</v>
      </c>
      <c r="G21" s="44"/>
    </row>
    <row r="22" spans="1:7" x14ac:dyDescent="0.2">
      <c r="A22" s="32"/>
      <c r="B22" s="3">
        <v>1</v>
      </c>
      <c r="C22" s="3">
        <v>2</v>
      </c>
      <c r="D22" s="3" t="s">
        <v>121</v>
      </c>
      <c r="E22" s="3">
        <v>4</v>
      </c>
      <c r="F22" s="3">
        <v>5</v>
      </c>
      <c r="G22" s="3" t="s">
        <v>122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124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53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5" t="s">
        <v>140</v>
      </c>
      <c r="B32" s="41"/>
      <c r="C32" s="41"/>
      <c r="D32" s="41"/>
      <c r="E32" s="41"/>
      <c r="F32" s="41"/>
      <c r="G32" s="42"/>
    </row>
    <row r="33" spans="1:7" x14ac:dyDescent="0.2">
      <c r="A33" s="31"/>
      <c r="B33" s="28"/>
      <c r="C33" s="29"/>
      <c r="D33" s="40" t="s">
        <v>60</v>
      </c>
      <c r="E33" s="29"/>
      <c r="F33" s="30"/>
      <c r="G33" s="43" t="s">
        <v>59</v>
      </c>
    </row>
    <row r="34" spans="1:7" ht="20.399999999999999" x14ac:dyDescent="0.2">
      <c r="A34" s="27" t="s">
        <v>54</v>
      </c>
      <c r="B34" s="2" t="s">
        <v>55</v>
      </c>
      <c r="C34" s="2" t="s">
        <v>120</v>
      </c>
      <c r="D34" s="2" t="s">
        <v>56</v>
      </c>
      <c r="E34" s="2" t="s">
        <v>57</v>
      </c>
      <c r="F34" s="2" t="s">
        <v>58</v>
      </c>
      <c r="G34" s="44"/>
    </row>
    <row r="35" spans="1:7" x14ac:dyDescent="0.2">
      <c r="A35" s="32"/>
      <c r="B35" s="3">
        <v>1</v>
      </c>
      <c r="C35" s="3">
        <v>2</v>
      </c>
      <c r="D35" s="3" t="s">
        <v>121</v>
      </c>
      <c r="E35" s="3">
        <v>4</v>
      </c>
      <c r="F35" s="3">
        <v>5</v>
      </c>
      <c r="G35" s="3" t="s">
        <v>122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36751465.170000002</v>
      </c>
      <c r="C37" s="5">
        <v>7193116.3799999999</v>
      </c>
      <c r="D37" s="5">
        <f t="shared" ref="D37:D49" si="6">B37+C37</f>
        <v>43944581.550000004</v>
      </c>
      <c r="E37" s="5">
        <v>39664585.060000002</v>
      </c>
      <c r="F37" s="5">
        <v>39024534.18</v>
      </c>
      <c r="G37" s="5">
        <f t="shared" ref="G37:G49" si="7">D37-E37</f>
        <v>4279996.4900000021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ht="20.399999999999999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0.399999999999999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132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53</v>
      </c>
      <c r="B51" s="16">
        <f t="shared" ref="B51:G51" si="8">SUM(B37:B49)</f>
        <v>36751465.170000002</v>
      </c>
      <c r="C51" s="16">
        <f t="shared" si="8"/>
        <v>7193116.3799999999</v>
      </c>
      <c r="D51" s="16">
        <f t="shared" si="8"/>
        <v>43944581.550000004</v>
      </c>
      <c r="E51" s="16">
        <f t="shared" si="8"/>
        <v>39664585.060000002</v>
      </c>
      <c r="F51" s="16">
        <f t="shared" si="8"/>
        <v>39024534.18</v>
      </c>
      <c r="G51" s="16">
        <f t="shared" si="8"/>
        <v>4279996.4900000021</v>
      </c>
    </row>
    <row r="53" spans="1:7" x14ac:dyDescent="0.2">
      <c r="A53" s="1" t="s">
        <v>123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workbookViewId="0">
      <selection sqref="A1:G1"/>
    </sheetView>
  </sheetViews>
  <sheetFormatPr baseColWidth="10" defaultColWidth="12" defaultRowHeight="10.199999999999999" x14ac:dyDescent="0.2"/>
  <cols>
    <col min="1" max="1" width="79" style="1" customWidth="1"/>
    <col min="2" max="7" width="18.28515625" style="1" customWidth="1"/>
    <col min="8" max="16384" width="12" style="1"/>
  </cols>
  <sheetData>
    <row r="1" spans="1:7" ht="50.1" customHeight="1" x14ac:dyDescent="0.2">
      <c r="A1" s="45" t="s">
        <v>141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60</v>
      </c>
      <c r="E2" s="29"/>
      <c r="F2" s="30"/>
      <c r="G2" s="43" t="s">
        <v>59</v>
      </c>
    </row>
    <row r="3" spans="1:7" ht="24.9" customHeight="1" x14ac:dyDescent="0.2">
      <c r="A3" s="27" t="s">
        <v>54</v>
      </c>
      <c r="B3" s="2" t="s">
        <v>55</v>
      </c>
      <c r="C3" s="2" t="s">
        <v>120</v>
      </c>
      <c r="D3" s="2" t="s">
        <v>56</v>
      </c>
      <c r="E3" s="2" t="s">
        <v>57</v>
      </c>
      <c r="F3" s="2" t="s">
        <v>58</v>
      </c>
      <c r="G3" s="44"/>
    </row>
    <row r="4" spans="1:7" x14ac:dyDescent="0.2">
      <c r="A4" s="32"/>
      <c r="B4" s="3">
        <v>1</v>
      </c>
      <c r="C4" s="3">
        <v>2</v>
      </c>
      <c r="D4" s="3" t="s">
        <v>121</v>
      </c>
      <c r="E4" s="3">
        <v>4</v>
      </c>
      <c r="F4" s="3">
        <v>5</v>
      </c>
      <c r="G4" s="3" t="s">
        <v>122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126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36751465.170000002</v>
      </c>
      <c r="C16" s="13">
        <f t="shared" si="3"/>
        <v>7193116.3799999999</v>
      </c>
      <c r="D16" s="13">
        <f t="shared" si="3"/>
        <v>43944581.550000004</v>
      </c>
      <c r="E16" s="13">
        <f t="shared" si="3"/>
        <v>39664585.060000002</v>
      </c>
      <c r="F16" s="13">
        <f t="shared" si="3"/>
        <v>39024534.18</v>
      </c>
      <c r="G16" s="13">
        <f t="shared" si="3"/>
        <v>4279996.4900000021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36751465.170000002</v>
      </c>
      <c r="C21" s="5">
        <v>7193116.3799999999</v>
      </c>
      <c r="D21" s="5">
        <f t="shared" si="5"/>
        <v>43944581.550000004</v>
      </c>
      <c r="E21" s="5">
        <v>39664585.060000002</v>
      </c>
      <c r="F21" s="5">
        <v>39024534.18</v>
      </c>
      <c r="G21" s="5">
        <f t="shared" si="4"/>
        <v>4279996.4900000021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53</v>
      </c>
      <c r="B42" s="16">
        <f t="shared" ref="B42:G42" si="12">SUM(B36+B25+B16+B6)</f>
        <v>36751465.170000002</v>
      </c>
      <c r="C42" s="16">
        <f t="shared" si="12"/>
        <v>7193116.3799999999</v>
      </c>
      <c r="D42" s="16">
        <f t="shared" si="12"/>
        <v>43944581.550000004</v>
      </c>
      <c r="E42" s="16">
        <f t="shared" si="12"/>
        <v>39664585.060000002</v>
      </c>
      <c r="F42" s="16">
        <f t="shared" si="12"/>
        <v>39024534.18</v>
      </c>
      <c r="G42" s="16">
        <f t="shared" si="12"/>
        <v>4279996.4900000021</v>
      </c>
    </row>
    <row r="44" spans="1:7" x14ac:dyDescent="0.2">
      <c r="A44" s="1" t="s">
        <v>123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Contabilidad_EPRR</cp:lastModifiedBy>
  <cp:lastPrinted>2018-07-14T22:21:14Z</cp:lastPrinted>
  <dcterms:created xsi:type="dcterms:W3CDTF">2014-02-10T03:37:14Z</dcterms:created>
  <dcterms:modified xsi:type="dcterms:W3CDTF">2025-01-28T15:46:17Z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