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x Contabilidad\Desktop\Informacion Financiera 2025\ASEG\ASEG 3er T\"/>
    </mc:Choice>
  </mc:AlternateContent>
  <xr:revisionPtr revIDLastSave="0" documentId="8_{661A3B30-AC35-45C1-B2F4-17A87873F4FA}" xr6:coauthVersionLast="47" xr6:coauthVersionMax="47" xr10:uidLastSave="{00000000-0000-0000-0000-000000000000}"/>
  <bookViews>
    <workbookView xWindow="-120" yWindow="-120" windowWidth="20730" windowHeight="11040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9" i="59" l="1"/>
  <c r="C98" i="59" s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H110" i="59" s="1"/>
  <c r="C103" i="59"/>
  <c r="E98" i="59" s="1"/>
  <c r="C92" i="59"/>
  <c r="E92" i="59" s="1"/>
  <c r="C82" i="59"/>
  <c r="E76" i="59"/>
  <c r="D76" i="59"/>
  <c r="C76" i="59"/>
  <c r="F76" i="59" s="1"/>
  <c r="E64" i="59"/>
  <c r="D64" i="59"/>
  <c r="C64" i="59"/>
  <c r="E56" i="59"/>
  <c r="D56" i="59"/>
  <c r="C56" i="59"/>
  <c r="F56" i="59" l="1"/>
  <c r="E127" i="59"/>
  <c r="C31" i="64"/>
  <c r="C8" i="64"/>
  <c r="C16" i="63"/>
  <c r="C8" i="63"/>
  <c r="C21" i="63" s="1"/>
  <c r="C40" i="64" l="1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<sst xmlns="http://schemas.openxmlformats.org/spreadsheetml/2006/main" count="854" uniqueCount="598">
  <si>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</si>
  <si>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</si>
  <si>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</si>
  <si>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</si>
  <si>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</si>
  <si>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</si>
  <si>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</si>
  <si>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</si>
  <si>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</si>
  <si>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</si>
  <si>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</si>
  <si>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</si>
  <si>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</si>
  <si>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</si>
  <si>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</si>
  <si>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</si>
  <si>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</si>
  <si>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</si>
  <si>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</si>
  <si>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</si>
  <si>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</si>
  <si>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</si>
  <si>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</si>
  <si>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</si>
  <si>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</si>
  <si>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</si>
  <si>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</si>
  <si>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</si>
  <si>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</si>
  <si>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</si>
  <si>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</si>
  <si>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</si>
  <si>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</si>
  <si>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</si>
  <si>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</si>
  <si>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</si>
  <si>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</si>
  <si>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</si>
  <si>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</si>
  <si>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</si>
  <si>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</si>
  <si>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</si>
  <si>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</si>
  <si>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</si>
  <si>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</si>
  <si>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</si>
  <si>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</si>
  <si>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</si>
  <si>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</si>
  <si>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</si>
  <si>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</si>
  <si>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</si>
  <si>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</si>
  <si>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</si>
  <si>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</si>
  <si>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</si>
  <si>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</si>
  <si>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</si>
  <si>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</si>
  <si>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</si>
  <si>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</si>
  <si>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</si>
  <si>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</si>
  <si>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</si>
  <si>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</si>
  <si>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</si>
  <si>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</si>
  <si>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</si>
  <si>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</si>
  <si>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</si>
  <si>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</si>
  <si>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</si>
  <si>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</si>
  <si>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</si>
  <si>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</si>
  <si>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</si>
  <si>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</si>
  <si>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</si>
  <si>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</si>
  <si>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</si>
  <si>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</si>
  <si>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</si>
  <si>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</si>
  <si>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</si>
  <si>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</si>
  <si>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</si>
  <si>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</si>
  <si>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</si>
  <si>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</si>
  <si>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</si>
  <si>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</si>
  <si>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</si>
  <si>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</si>
  <si>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</si>
  <si>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</si>
  <si>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</si>
  <si>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</si>
  <si>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</si>
  <si>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</si>
  <si>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</si>
  <si>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</si>
  <si>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</si>
  <si>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</si>
  <si>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</si>
  <si>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</si>
  <si>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</si>
  <si>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</si>
  <si>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</si>
  <si>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</si>
  <si>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</si>
  <si>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</si>
  <si>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</si>
  <si>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</si>
  <si>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</si>
  <si>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</si>
  <si>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</si>
  <si>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</si>
  <si>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</si>
  <si>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</si>
  <si>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</si>
  <si>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</si>
  <si>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</si>
  <si>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</si>
  <si>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</si>
  <si>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</si>
  <si>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</si>
  <si>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</si>
  <si>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</si>
  <si>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</si>
  <si>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</si>
  <si>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</si>
  <si>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</si>
  <si>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</si>
  <si>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</si>
  <si>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</si>
  <si>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</si>
  <si>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</si>
  <si>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</si>
  <si>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</si>
  <si>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</si>
  <si>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</si>
  <si>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</si>
  <si>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</si>
  <si>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</si>
  <si>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</si>
  <si>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</si>
  <si>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</si>
  <si>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</si>
  <si>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</si>
  <si>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</si>
  <si>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</si>
  <si>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</si>
  <si>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</si>
  <si>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</si>
  <si>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</si>
  <si>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</si>
  <si>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</si>
  <si>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</si>
  <si>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</si>
  <si>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</si>
  <si>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</si>
  <si>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</si>
  <si>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</si>
  <si>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</si>
  <si>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</si>
  <si>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</si>
  <si>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</si>
  <si>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</si>
  <si>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</si>
  <si>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</si>
  <si>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</si>
  <si>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</si>
  <si>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</si>
  <si>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</si>
  <si>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</si>
  <si>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</si>
  <si>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</si>
  <si>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</si>
  <si>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</si>
  <si>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</si>
  <si>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</si>
  <si>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</si>
  <si>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</si>
  <si>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</si>
  <si>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</si>
  <si>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</si>
  <si>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</si>
  <si>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</si>
  <si>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</si>
  <si>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</si>
  <si>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</si>
  <si>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</si>
  <si>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</si>
  <si>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</si>
  <si>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</si>
  <si>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</si>
  <si>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</si>
  <si>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</si>
  <si>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</si>
  <si>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</si>
  <si>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</si>
  <si>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</si>
  <si>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</si>
  <si>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</si>
  <si>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</si>
  <si>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</si>
  <si>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</si>
  <si>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</si>
  <si>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</si>
  <si>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</si>
  <si>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</si>
  <si>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</si>
  <si>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</si>
  <si>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</si>
  <si>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</si>
  <si>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</si>
  <si>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</si>
  <si>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</si>
  <si>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</si>
  <si>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</si>
  <si>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</si>
  <si>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</si>
  <si>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</si>
  <si>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</si>
  <si>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</si>
  <si>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</si>
  <si>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</si>
  <si>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</si>
  <si>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</si>
  <si>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</si>
  <si>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</si>
  <si>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</si>
  <si>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</si>
  <si>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</si>
  <si>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</si>
  <si>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</si>
  <si>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</si>
  <si>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</si>
  <si>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</si>
  <si>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</si>
  <si>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</si>
  <si>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</si>
  <si>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</si>
  <si>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</si>
  <si>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</si>
  <si>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</si>
  <si>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</si>
  <si>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</si>
  <si>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</si>
  <si>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</si>
  <si>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</si>
  <si>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</si>
  <si>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</si>
  <si>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</si>
  <si>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</si>
  <si>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</si>
  <si>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</si>
  <si>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</si>
  <si>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</si>
  <si>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</si>
  <si>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</si>
  <si>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</si>
  <si>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</si>
  <si>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</si>
  <si>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</si>
  <si>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</si>
  <si>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</si>
  <si>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</si>
  <si>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</si>
  <si>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</si>
  <si>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</si>
  <si>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</si>
  <si>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</si>
  <si>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</si>
  <si>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</si>
  <si>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</si>
  <si>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</si>
  <si>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</si>
  <si>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</si>
  <si>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</si>
  <si>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</si>
  <si>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</si>
  <si>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</si>
  <si>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</si>
  <si>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</si>
  <si>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</si>
  <si>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</si>
  <si>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</si>
  <si>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</si>
  <si>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</si>
  <si>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</si>
  <si>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</si>
  <si>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</si>
  <si>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</si>
  <si>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</si>
  <si>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</si>
  <si>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</si>
  <si>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</si>
  <si>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</si>
  <si>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</si>
  <si>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</si>
  <si>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</si>
  <si>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</si>
  <si>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</si>
  <si>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</si>
  <si>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</si>
  <si>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</si>
  <si>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</si>
  <si>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</si>
  <si>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</si>
  <si>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</si>
  <si>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</si>
  <si>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</si>
  <si>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</si>
  <si>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</si>
  <si>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</si>
  <si>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</si>
  <si>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</si>
  <si>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</si>
  <si>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</si>
  <si>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</si>
  <si>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</si>
  <si>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</si>
  <si>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</si>
  <si>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</si>
  <si>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</si>
  <si>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</si>
  <si>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</si>
  <si>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</si>
  <si>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</si>
  <si>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</si>
  <si>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</si>
  <si>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</si>
  <si>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</si>
  <si>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</si>
  <si>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</si>
  <si>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</si>
  <si>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</si>
  <si>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</si>
  <si>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</si>
  <si>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</si>
  <si>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</si>
  <si>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</si>
  <si>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</si>
  <si>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</si>
  <si>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</si>
  <si>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</si>
  <si>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</si>
  <si>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</si>
  <si>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</si>
  <si>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</si>
  <si>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</si>
  <si>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</si>
  <si>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</si>
  <si>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</si>
  <si>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</si>
  <si>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</si>
  <si>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</si>
  <si>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</si>
  <si>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</si>
  <si>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</si>
  <si>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</si>
  <si>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</si>
  <si>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</si>
  <si>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</si>
  <si>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</si>
  <si>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</si>
  <si>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</si>
  <si>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</si>
  <si>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</si>
  <si>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</si>
  <si>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</si>
  <si>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</si>
  <si>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</si>
  <si>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</si>
  <si>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</si>
  <si>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</si>
  <si>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</si>
  <si>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</si>
  <si>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</si>
  <si>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</si>
  <si>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</si>
  <si>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</si>
  <si>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</si>
  <si>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</si>
  <si>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</si>
  <si>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</si>
  <si>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</si>
  <si>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</si>
  <si>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</si>
  <si>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</si>
  <si>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</si>
  <si>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</si>
  <si>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</si>
  <si>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</si>
  <si>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</si>
  <si>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</si>
  <si>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</si>
  <si>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</si>
  <si>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</si>
  <si>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</si>
  <si>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</si>
  <si>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</si>
  <si>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</si>
  <si>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</si>
  <si>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</si>
  <si>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</si>
  <si>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</si>
  <si>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</si>
  <si>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</si>
  <si>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</si>
  <si>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</si>
  <si>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</si>
  <si>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</si>
  <si>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</si>
  <si>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</si>
  <si>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</si>
  <si>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</si>
  <si>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</si>
  <si>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</si>
  <si>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</si>
  <si>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</si>
  <si>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</si>
  <si>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</si>
  <si>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</si>
  <si>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</si>
  <si>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</si>
  <si>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</si>
  <si>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</si>
  <si>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</si>
  <si>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</si>
  <si>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</si>
  <si>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</si>
  <si>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</si>
  <si>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</si>
  <si>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</si>
  <si>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</si>
  <si>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</si>
  <si>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</si>
  <si>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</si>
  <si>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</si>
  <si>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</si>
  <si>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</si>
  <si>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</si>
  <si>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</si>
  <si>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</si>
  <si>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</si>
  <si>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</si>
  <si>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</si>
  <si>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</si>
  <si>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</si>
  <si>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</si>
  <si>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</si>
  <si>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</si>
  <si>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</si>
  <si>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</si>
  <si>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</si>
  <si>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</si>
  <si>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</si>
  <si>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</si>
  <si>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</si>
  <si>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</si>
  <si>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</si>
  <si>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</si>
  <si>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</si>
  <si>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</si>
  <si>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</si>
  <si>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</si>
  <si>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</si>
  <si>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</si>
  <si>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</si>
  <si>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</si>
  <si>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</si>
  <si>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</si>
  <si>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</si>
  <si>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</si>
  <si>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</si>
  <si>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</si>
  <si>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</si>
  <si>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</si>
  <si>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</si>
  <si>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</si>
  <si>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</si>
  <si>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</si>
  <si>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</si>
  <si>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</si>
  <si>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</si>
  <si>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</si>
  <si>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</si>
  <si>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</si>
  <si>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</si>
  <si>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</si>
  <si>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</si>
  <si>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</si>
  <si>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</si>
  <si>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</si>
  <si>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</si>
  <si>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</si>
  <si>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</si>
  <si>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</si>
  <si>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</si>
  <si>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</si>
  <si>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</si>
  <si>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</si>
  <si>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</si>
  <si>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</si>
  <si>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</si>
  <si>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</si>
  <si>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</si>
  <si>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</si>
  <si>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</si>
  <si>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</si>
  <si>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</si>
  <si>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</si>
  <si>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</si>
  <si>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</si>
  <si>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</si>
  <si>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</si>
  <si>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</si>
  <si>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</si>
  <si>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</si>
  <si>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</si>
  <si>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</si>
  <si>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</si>
  <si>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</si>
  <si>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</si>
  <si>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</si>
  <si>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</si>
  <si>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</si>
  <si>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</si>
  <si>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</si>
  <si>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</si>
  <si>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</si>
  <si>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</si>
  <si>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</si>
  <si>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</si>
  <si>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</si>
  <si>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</si>
  <si>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</si>
  <si>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</si>
  <si>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</si>
  <si>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</si>
  <si>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</si>
  <si>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</si>
  <si>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</si>
  <si>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</si>
  <si>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</si>
  <si>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</si>
  <si>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</si>
  <si>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</si>
  <si>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</si>
  <si>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</si>
  <si>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</si>
  <si>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</si>
  <si>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</si>
  <si>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</si>
  <si>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</si>
  <si>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</si>
  <si>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</si>
  <si>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</si>
  <si>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</si>
  <si>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</si>
  <si>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</si>
  <si>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</si>
  <si>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</si>
  <si>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</si>
  <si>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</si>
  <si>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</si>
  <si>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</si>
  <si>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</si>
  <si>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</si>
  <si>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</si>
  <si>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</si>
  <si>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</si>
  <si>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</si>
  <si>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</si>
  <si>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</si>
  <si>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</si>
  <si>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</si>
  <si>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</si>
  <si>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</si>
  <si>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</si>
  <si>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</si>
  <si>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</si>
  <si>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</si>
  <si>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</si>
  <si>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</si>
  <si>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</si>
  <si>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</si>
  <si>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</si>
  <si>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</si>
  <si>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</si>
  <si>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</si>
  <si>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</si>
  <si>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</si>
  <si>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</si>
  <si>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ESCUELA PREPARATORIA  REGIONAL DEL RINCON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</si>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</sst>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554852</xdr:colOff>
      <xdr:row>60</xdr:row>
      <xdr:rowOff>51228</xdr:rowOff>
    </xdr:from>
    <xdr:to>
      <xdr:col>7</xdr:col>
      <xdr:colOff>344032</xdr:colOff>
      <xdr:row>68</xdr:row>
      <xdr:rowOff>18581</xdr:rowOff>
    </xdr:to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C4594FF6-B64B-4CCA-9A42-2613F0FE4DC4}"/>
            </a:ext>
          </a:extLst>
        </xdr:cNvPr>
        <xdr:cNvSpPr txBox="1"/>
      </xdr:nvSpPr>
      <xdr:spPr>
        <a:xfrm>
          <a:off x="6950209" y="9317692"/>
          <a:ext cx="5844359" cy="11647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</a:t>
          </a:r>
          <a:endParaRPr lang="es-MX" sz="14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4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C.P. María Rocío Sierra Alemán</a:t>
          </a:r>
          <a:endParaRPr lang="es-MX" sz="14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4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Coordinadora Administrativa</a:t>
          </a:r>
          <a:endParaRPr lang="es-MX" sz="14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60</xdr:row>
      <xdr:rowOff>51590</xdr:rowOff>
    </xdr:from>
    <xdr:to>
      <xdr:col>3</xdr:col>
      <xdr:colOff>565150</xdr:colOff>
      <xdr:row>67</xdr:row>
      <xdr:rowOff>44604</xdr:rowOff>
    </xdr:to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09A6FE09-317D-4AE9-AD0E-A27377FD9B69}"/>
            </a:ext>
          </a:extLst>
        </xdr:cNvPr>
        <xdr:cNvSpPr txBox="1"/>
      </xdr:nvSpPr>
      <xdr:spPr>
        <a:xfrm>
          <a:off x="0" y="9318054"/>
          <a:ext cx="6960507" cy="10407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</a:t>
          </a:r>
          <a:endParaRPr lang="es-MX" sz="14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4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Mtra. Ana Celia Reynoso Sánchez</a:t>
          </a:r>
          <a:endParaRPr lang="es-MX" sz="14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4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Directora</a:t>
          </a:r>
          <a:endParaRPr lang="es-MX" sz="14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510177</xdr:colOff>
      <xdr:row>60</xdr:row>
      <xdr:rowOff>39279</xdr:rowOff>
    </xdr:from>
    <xdr:to>
      <xdr:col>11</xdr:col>
      <xdr:colOff>152037</xdr:colOff>
      <xdr:row>67</xdr:row>
      <xdr:rowOff>64044</xdr:rowOff>
    </xdr:to>
    <xdr:sp macro="" textlink="">
      <xdr:nvSpPr>
        <xdr:cNvPr id="4" name="4 CuadroTexto">
          <a:extLst>
            <a:ext uri="{FF2B5EF4-FFF2-40B4-BE49-F238E27FC236}">
              <a16:creationId xmlns:a16="http://schemas.microsoft.com/office/drawing/2014/main" id="{FB5528AA-49AF-411E-ACCE-8A9AB96C634B}"/>
            </a:ext>
          </a:extLst>
        </xdr:cNvPr>
        <xdr:cNvSpPr txBox="1"/>
      </xdr:nvSpPr>
      <xdr:spPr>
        <a:xfrm>
          <a:off x="12960713" y="9305743"/>
          <a:ext cx="4336324" cy="10725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</a:t>
          </a:r>
          <a:endParaRPr lang="es-MX" sz="14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4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C.P. Josefina Arredondo Sánchez</a:t>
          </a:r>
          <a:endParaRPr lang="es-MX" sz="14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4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Jefa de Contabilidad y Presupuestos</a:t>
          </a:r>
          <a:endParaRPr lang="es-MX" sz="14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170"/>
  <sheetViews>
    <sheetView zoomScaleNormal="100" zoomScaleSheetLayoutView="100" workbookViewId="0">
      <pane ySplit="5" topLeftCell="A78" activePane="bottomLeft" state="frozen"/>
      <selection activeCell="A14" sqref="A14:B14"/>
      <selection pane="bottomLeft" activeCell="D11" sqref="D11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2" t="s">
        <v>596</v>
      </c>
      <c r="B1" s="163"/>
      <c r="C1" s="104" t="s">
        <v>495</v>
      </c>
      <c r="D1" s="105">
        <v>2025</v>
      </c>
    </row>
    <row r="2" spans="1:4" ht="16.350000000000001" customHeight="1" x14ac:dyDescent="0.2">
      <c r="A2" s="164" t="s">
        <v>494</v>
      </c>
      <c r="B2" s="165"/>
      <c r="C2" s="10" t="s">
        <v>496</v>
      </c>
      <c r="D2" s="106" t="s">
        <v>501</v>
      </c>
    </row>
    <row r="3" spans="1:4" ht="16.350000000000001" customHeight="1" x14ac:dyDescent="0.2">
      <c r="A3" s="166" t="s">
        <v>597</v>
      </c>
      <c r="B3" s="167"/>
      <c r="C3" s="10" t="s">
        <v>497</v>
      </c>
      <c r="D3" s="107">
        <v>3</v>
      </c>
    </row>
    <row r="4" spans="1:4" ht="16.350000000000001" customHeight="1" x14ac:dyDescent="0.2">
      <c r="A4" s="168" t="s">
        <v>516</v>
      </c>
      <c r="B4" s="169"/>
      <c r="C4" s="169"/>
      <c r="D4" s="170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549</v>
      </c>
    </row>
    <row r="42" spans="1:2" x14ac:dyDescent="0.2">
      <c r="A42" s="4"/>
      <c r="B42" s="36" t="s">
        <v>550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  <row r="72" spans="3:5" x14ac:dyDescent="0.2">
      <c r="E72" s="1">
        <v>0</v>
      </c>
    </row>
    <row r="77" spans="3:5" x14ac:dyDescent="0.2">
      <c r="C77" s="1">
        <v>0</v>
      </c>
      <c r="D77" s="1">
        <v>0</v>
      </c>
      <c r="E77" s="1">
        <v>0</v>
      </c>
    </row>
    <row r="78" spans="3:5" x14ac:dyDescent="0.2">
      <c r="C78" s="1">
        <v>5343.72</v>
      </c>
      <c r="D78" s="1">
        <v>0</v>
      </c>
      <c r="E78" s="1">
        <v>5343.72</v>
      </c>
    </row>
    <row r="79" spans="3:5" x14ac:dyDescent="0.2">
      <c r="C79" s="1">
        <v>0</v>
      </c>
      <c r="D79" s="1">
        <v>0</v>
      </c>
      <c r="E79" s="1">
        <v>0</v>
      </c>
    </row>
    <row r="80" spans="3:5" x14ac:dyDescent="0.2">
      <c r="C80" s="1">
        <v>0</v>
      </c>
      <c r="D80" s="1">
        <v>0</v>
      </c>
      <c r="E80" s="1">
        <v>0</v>
      </c>
    </row>
    <row r="81" spans="3:5" x14ac:dyDescent="0.2">
      <c r="C81" s="1">
        <v>0</v>
      </c>
      <c r="D81" s="1">
        <v>0</v>
      </c>
      <c r="E81" s="1">
        <v>0</v>
      </c>
    </row>
    <row r="83" spans="3:5" x14ac:dyDescent="0.2">
      <c r="C83" s="1">
        <v>0</v>
      </c>
    </row>
    <row r="84" spans="3:5" x14ac:dyDescent="0.2">
      <c r="C84" s="1">
        <v>0</v>
      </c>
    </row>
    <row r="85" spans="3:5" x14ac:dyDescent="0.2">
      <c r="C85" s="1">
        <v>0</v>
      </c>
    </row>
    <row r="86" spans="3:5" x14ac:dyDescent="0.2">
      <c r="C86" s="1">
        <v>0</v>
      </c>
    </row>
    <row r="87" spans="3:5" x14ac:dyDescent="0.2">
      <c r="C87" s="1">
        <v>0</v>
      </c>
    </row>
    <row r="88" spans="3:5" x14ac:dyDescent="0.2">
      <c r="C88" s="1">
        <v>0</v>
      </c>
    </row>
    <row r="93" spans="3:5" x14ac:dyDescent="0.2">
      <c r="C93" s="1">
        <v>0</v>
      </c>
    </row>
    <row r="94" spans="3:5" x14ac:dyDescent="0.2">
      <c r="C94" s="1">
        <v>0</v>
      </c>
    </row>
    <row r="99" spans="3:3" x14ac:dyDescent="0.2">
      <c r="C99" s="1">
        <v>0</v>
      </c>
    </row>
    <row r="100" spans="3:3" x14ac:dyDescent="0.2">
      <c r="C100" s="1">
        <v>0</v>
      </c>
    </row>
    <row r="101" spans="3:3" x14ac:dyDescent="0.2">
      <c r="C101" s="1">
        <v>0</v>
      </c>
    </row>
    <row r="102" spans="3:3" x14ac:dyDescent="0.2">
      <c r="C102" s="1">
        <v>0</v>
      </c>
    </row>
    <row r="104" spans="3:3" x14ac:dyDescent="0.2">
      <c r="C104" s="1">
        <v>0</v>
      </c>
    </row>
    <row r="105" spans="3:3" x14ac:dyDescent="0.2">
      <c r="C105" s="1">
        <v>0</v>
      </c>
    </row>
    <row r="106" spans="3:3" x14ac:dyDescent="0.2">
      <c r="C106" s="1">
        <v>0</v>
      </c>
    </row>
    <row r="111" spans="3:3" x14ac:dyDescent="0.2">
      <c r="C111" s="1">
        <v>0</v>
      </c>
    </row>
    <row r="112" spans="3:3" x14ac:dyDescent="0.2">
      <c r="C112" s="1">
        <v>0</v>
      </c>
    </row>
    <row r="113" spans="3:3" x14ac:dyDescent="0.2">
      <c r="C113" s="1">
        <v>0</v>
      </c>
    </row>
    <row r="114" spans="3:3" x14ac:dyDescent="0.2">
      <c r="C114" s="1">
        <v>0</v>
      </c>
    </row>
    <row r="115" spans="3:3" x14ac:dyDescent="0.2">
      <c r="C115" s="1">
        <v>0</v>
      </c>
    </row>
    <row r="116" spans="3:3" x14ac:dyDescent="0.2">
      <c r="C116" s="1">
        <v>0</v>
      </c>
    </row>
    <row r="117" spans="3:3" x14ac:dyDescent="0.2">
      <c r="C117" s="1">
        <v>469862.21</v>
      </c>
    </row>
    <row r="118" spans="3:3" x14ac:dyDescent="0.2">
      <c r="C118" s="1">
        <v>0</v>
      </c>
    </row>
    <row r="119" spans="3:3" x14ac:dyDescent="0.2">
      <c r="C119" s="1">
        <v>0</v>
      </c>
    </row>
    <row r="121" spans="3:3" x14ac:dyDescent="0.2">
      <c r="C121" s="1">
        <v>0</v>
      </c>
    </row>
    <row r="122" spans="3:3" x14ac:dyDescent="0.2">
      <c r="C122" s="1">
        <v>0</v>
      </c>
    </row>
    <row r="123" spans="3:3" x14ac:dyDescent="0.2">
      <c r="C123" s="1">
        <v>0</v>
      </c>
    </row>
    <row r="128" spans="3:3" x14ac:dyDescent="0.2">
      <c r="C128" s="1">
        <v>48000</v>
      </c>
    </row>
    <row r="129" spans="3:3" x14ac:dyDescent="0.2">
      <c r="C129" s="1">
        <v>0</v>
      </c>
    </row>
    <row r="130" spans="3:3" x14ac:dyDescent="0.2">
      <c r="C130" s="1">
        <v>0</v>
      </c>
    </row>
    <row r="131" spans="3:3" x14ac:dyDescent="0.2">
      <c r="C131" s="1">
        <v>0</v>
      </c>
    </row>
    <row r="132" spans="3:3" x14ac:dyDescent="0.2">
      <c r="C132" s="1">
        <v>0</v>
      </c>
    </row>
    <row r="133" spans="3:3" x14ac:dyDescent="0.2">
      <c r="C133" s="1">
        <v>0</v>
      </c>
    </row>
    <row r="135" spans="3:3" x14ac:dyDescent="0.2">
      <c r="C135" s="1">
        <v>0</v>
      </c>
    </row>
    <row r="136" spans="3:3" x14ac:dyDescent="0.2">
      <c r="C136" s="1">
        <v>0</v>
      </c>
    </row>
    <row r="137" spans="3:3" x14ac:dyDescent="0.2">
      <c r="C137" s="1">
        <v>0</v>
      </c>
    </row>
    <row r="138" spans="3:3" x14ac:dyDescent="0.2">
      <c r="C138" s="1">
        <v>0</v>
      </c>
    </row>
    <row r="139" spans="3:3" x14ac:dyDescent="0.2">
      <c r="C139" s="1">
        <v>0</v>
      </c>
    </row>
    <row r="140" spans="3:3" x14ac:dyDescent="0.2">
      <c r="C140" s="1">
        <v>0</v>
      </c>
    </row>
    <row r="145" spans="3:3" x14ac:dyDescent="0.2">
      <c r="C145" s="1">
        <v>0</v>
      </c>
    </row>
    <row r="146" spans="3:3" x14ac:dyDescent="0.2">
      <c r="C146" s="1">
        <v>0</v>
      </c>
    </row>
    <row r="147" spans="3:3" x14ac:dyDescent="0.2">
      <c r="C147" s="1">
        <v>0</v>
      </c>
    </row>
    <row r="149" spans="3:3" x14ac:dyDescent="0.2">
      <c r="C149" s="1">
        <v>0</v>
      </c>
    </row>
    <row r="150" spans="3:3" x14ac:dyDescent="0.2">
      <c r="C150" s="1">
        <v>0</v>
      </c>
    </row>
    <row r="151" spans="3:3" x14ac:dyDescent="0.2">
      <c r="C151" s="1">
        <v>0</v>
      </c>
    </row>
    <row r="156" spans="3:3" x14ac:dyDescent="0.2">
      <c r="C156" s="1">
        <v>0</v>
      </c>
    </row>
    <row r="157" spans="3:3" x14ac:dyDescent="0.2">
      <c r="C157" s="1">
        <v>0</v>
      </c>
    </row>
    <row r="158" spans="3:3" x14ac:dyDescent="0.2">
      <c r="C158" s="1">
        <v>0</v>
      </c>
    </row>
    <row r="160" spans="3:3" x14ac:dyDescent="0.2">
      <c r="C160" s="1">
        <v>0</v>
      </c>
    </row>
    <row r="161" spans="3:3" x14ac:dyDescent="0.2">
      <c r="C161" s="1">
        <v>0</v>
      </c>
    </row>
    <row r="162" spans="3:3" x14ac:dyDescent="0.2">
      <c r="C162" s="1">
        <v>0</v>
      </c>
    </row>
    <row r="163" spans="3:3" x14ac:dyDescent="0.2">
      <c r="C163" s="1">
        <v>0</v>
      </c>
    </row>
    <row r="168" spans="3:3" x14ac:dyDescent="0.2">
      <c r="C168" s="1">
        <v>0</v>
      </c>
    </row>
    <row r="169" spans="3:3" x14ac:dyDescent="0.2">
      <c r="C169" s="1">
        <v>0</v>
      </c>
    </row>
    <row r="170" spans="3:3" x14ac:dyDescent="0.2">
      <c r="C170" s="1">
        <v>0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topLeftCell="A208" zoomScaleNormal="100" workbookViewId="0">
      <selection activeCell="E95" sqref="E95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65" t="s">
        <v>596</v>
      </c>
      <c r="B1" s="165"/>
      <c r="C1" s="165"/>
      <c r="D1" s="10" t="s">
        <v>498</v>
      </c>
      <c r="E1" s="18">
        <v>2025</v>
      </c>
    </row>
    <row r="2" spans="1:5" s="11" customFormat="1" ht="18.95" customHeight="1" x14ac:dyDescent="0.25">
      <c r="A2" s="165" t="s">
        <v>503</v>
      </c>
      <c r="B2" s="165"/>
      <c r="C2" s="165"/>
      <c r="D2" s="10" t="s">
        <v>499</v>
      </c>
      <c r="E2" s="18" t="s">
        <v>501</v>
      </c>
    </row>
    <row r="3" spans="1:5" s="11" customFormat="1" ht="18.95" customHeight="1" x14ac:dyDescent="0.25">
      <c r="A3" s="165" t="s">
        <v>597</v>
      </c>
      <c r="B3" s="165"/>
      <c r="C3" s="165"/>
      <c r="D3" s="10" t="s">
        <v>500</v>
      </c>
      <c r="E3" s="18">
        <v>3</v>
      </c>
    </row>
    <row r="4" spans="1:5" s="11" customFormat="1" ht="18.95" customHeight="1" x14ac:dyDescent="0.25">
      <c r="A4" s="165" t="s">
        <v>516</v>
      </c>
      <c r="B4" s="165"/>
      <c r="C4" s="165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9" t="s">
        <v>276</v>
      </c>
      <c r="E8" s="140" t="s">
        <v>591</v>
      </c>
    </row>
    <row r="9" spans="1:5" x14ac:dyDescent="0.2">
      <c r="A9" s="109">
        <v>4000</v>
      </c>
      <c r="B9" s="108" t="s">
        <v>551</v>
      </c>
      <c r="C9" s="141">
        <f>SUM(C10+C57+C69)</f>
        <v>30398547.360000003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1">
        <f>SUM(C11+C21+C27+C30+C36+C39+C48)</f>
        <v>4716429.58</v>
      </c>
      <c r="D10" s="78"/>
      <c r="E10" s="39"/>
    </row>
    <row r="11" spans="1:5" x14ac:dyDescent="0.2">
      <c r="A11" s="109">
        <v>4110</v>
      </c>
      <c r="B11" s="108" t="s">
        <v>224</v>
      </c>
      <c r="C11" s="141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2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2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2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2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2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2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2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2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2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1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2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2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2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2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2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1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2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2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1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2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2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2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2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2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1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2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42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1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2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2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2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2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2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2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2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2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1">
        <f>SUM(C49:C56)</f>
        <v>4716429.58</v>
      </c>
      <c r="D48" s="78"/>
      <c r="E48" s="39"/>
    </row>
    <row r="49" spans="1:5" x14ac:dyDescent="0.2">
      <c r="A49" s="40">
        <v>4171</v>
      </c>
      <c r="B49" s="41" t="s">
        <v>417</v>
      </c>
      <c r="C49" s="142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2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2">
        <v>4716429.58</v>
      </c>
      <c r="D51" s="78"/>
      <c r="E51" s="39"/>
    </row>
    <row r="52" spans="1:5" ht="22.5" x14ac:dyDescent="0.2">
      <c r="A52" s="40">
        <v>4174</v>
      </c>
      <c r="B52" s="42" t="s">
        <v>420</v>
      </c>
      <c r="C52" s="142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2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2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2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2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1">
        <f>+C58+C64</f>
        <v>25411994.300000001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1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42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2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2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2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2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1">
        <f>SUM(C65:C68)</f>
        <v>25411994.300000001</v>
      </c>
      <c r="D64" s="78"/>
      <c r="E64" s="39"/>
    </row>
    <row r="65" spans="1:5" x14ac:dyDescent="0.2">
      <c r="A65" s="40">
        <v>4221</v>
      </c>
      <c r="B65" s="41" t="s">
        <v>256</v>
      </c>
      <c r="C65" s="142">
        <v>25411994.300000001</v>
      </c>
      <c r="D65" s="78"/>
      <c r="E65" s="39"/>
    </row>
    <row r="66" spans="1:5" x14ac:dyDescent="0.2">
      <c r="A66" s="40">
        <v>4223</v>
      </c>
      <c r="B66" s="41" t="s">
        <v>257</v>
      </c>
      <c r="C66" s="142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2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2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1">
        <f>C70+C73+C79+C81+C83</f>
        <v>270123.48</v>
      </c>
      <c r="D69" s="41"/>
      <c r="E69" s="41"/>
    </row>
    <row r="70" spans="1:5" x14ac:dyDescent="0.2">
      <c r="A70" s="111">
        <v>4310</v>
      </c>
      <c r="B70" s="108" t="s">
        <v>261</v>
      </c>
      <c r="C70" s="141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2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2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1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2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2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2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2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2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1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2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1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2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1">
        <f>SUM(C84:C90)</f>
        <v>270123.48</v>
      </c>
      <c r="D83" s="41"/>
      <c r="E83" s="41"/>
    </row>
    <row r="84" spans="1:5" x14ac:dyDescent="0.2">
      <c r="A84" s="43">
        <v>4392</v>
      </c>
      <c r="B84" s="41" t="s">
        <v>272</v>
      </c>
      <c r="C84" s="142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2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2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2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2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2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2">
        <v>270123.48</v>
      </c>
      <c r="D90" s="41"/>
      <c r="E90" s="41"/>
    </row>
    <row r="91" spans="1:5" x14ac:dyDescent="0.2">
      <c r="A91" s="39"/>
      <c r="B91" s="39"/>
      <c r="C91" s="143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x14ac:dyDescent="0.2">
      <c r="A94" s="111">
        <v>5000</v>
      </c>
      <c r="B94" s="108" t="s">
        <v>277</v>
      </c>
      <c r="C94" s="141">
        <f>C95+C123+C156+C166+C181+C210</f>
        <v>25632284.82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1">
        <f>C96+C103+C113</f>
        <v>24923217.770000003</v>
      </c>
      <c r="D95" s="112">
        <f>C95/$C$94</f>
        <v>0.97233695493868977</v>
      </c>
      <c r="E95" s="41"/>
    </row>
    <row r="96" spans="1:5" x14ac:dyDescent="0.2">
      <c r="A96" s="111">
        <v>5110</v>
      </c>
      <c r="B96" s="108" t="s">
        <v>279</v>
      </c>
      <c r="C96" s="141">
        <f>SUM(C97:C102)</f>
        <v>19828535.59</v>
      </c>
      <c r="D96" s="112">
        <f t="shared" ref="D96:D159" si="0">C96/$C$94</f>
        <v>0.77357659409778667</v>
      </c>
      <c r="E96" s="41"/>
    </row>
    <row r="97" spans="1:5" x14ac:dyDescent="0.2">
      <c r="A97" s="43">
        <v>5111</v>
      </c>
      <c r="B97" s="41" t="s">
        <v>280</v>
      </c>
      <c r="C97" s="142">
        <v>5684324.6299999999</v>
      </c>
      <c r="D97" s="44">
        <f t="shared" si="0"/>
        <v>0.22176425823595386</v>
      </c>
      <c r="E97" s="41"/>
    </row>
    <row r="98" spans="1:5" x14ac:dyDescent="0.2">
      <c r="A98" s="43">
        <v>5112</v>
      </c>
      <c r="B98" s="41" t="s">
        <v>281</v>
      </c>
      <c r="C98" s="142">
        <v>1341222.44</v>
      </c>
      <c r="D98" s="44">
        <f t="shared" si="0"/>
        <v>5.2325512509656946E-2</v>
      </c>
      <c r="E98" s="41"/>
    </row>
    <row r="99" spans="1:5" x14ac:dyDescent="0.2">
      <c r="A99" s="43">
        <v>5113</v>
      </c>
      <c r="B99" s="41" t="s">
        <v>282</v>
      </c>
      <c r="C99" s="142">
        <v>3627973.96</v>
      </c>
      <c r="D99" s="44">
        <f t="shared" si="0"/>
        <v>0.14153923403539959</v>
      </c>
      <c r="E99" s="41"/>
    </row>
    <row r="100" spans="1:5" x14ac:dyDescent="0.2">
      <c r="A100" s="43">
        <v>5114</v>
      </c>
      <c r="B100" s="41" t="s">
        <v>283</v>
      </c>
      <c r="C100" s="142">
        <v>2014907.97</v>
      </c>
      <c r="D100" s="44">
        <f t="shared" si="0"/>
        <v>7.8608207740725314E-2</v>
      </c>
      <c r="E100" s="41"/>
    </row>
    <row r="101" spans="1:5" x14ac:dyDescent="0.2">
      <c r="A101" s="43">
        <v>5115</v>
      </c>
      <c r="B101" s="41" t="s">
        <v>284</v>
      </c>
      <c r="C101" s="142">
        <v>6798549.7800000003</v>
      </c>
      <c r="D101" s="44">
        <f t="shared" si="0"/>
        <v>0.26523385752546424</v>
      </c>
      <c r="E101" s="41"/>
    </row>
    <row r="102" spans="1:5" x14ac:dyDescent="0.2">
      <c r="A102" s="43">
        <v>5116</v>
      </c>
      <c r="B102" s="41" t="s">
        <v>285</v>
      </c>
      <c r="C102" s="142">
        <v>361556.81</v>
      </c>
      <c r="D102" s="44">
        <f t="shared" si="0"/>
        <v>1.4105524050586763E-2</v>
      </c>
      <c r="E102" s="41"/>
    </row>
    <row r="103" spans="1:5" x14ac:dyDescent="0.2">
      <c r="A103" s="111">
        <v>5120</v>
      </c>
      <c r="B103" s="108" t="s">
        <v>286</v>
      </c>
      <c r="C103" s="141">
        <f>SUM(C104:C112)</f>
        <v>458371.10000000003</v>
      </c>
      <c r="D103" s="112">
        <f t="shared" si="0"/>
        <v>1.7882568925043647E-2</v>
      </c>
      <c r="E103" s="41"/>
    </row>
    <row r="104" spans="1:5" x14ac:dyDescent="0.2">
      <c r="A104" s="43">
        <v>5121</v>
      </c>
      <c r="B104" s="41" t="s">
        <v>287</v>
      </c>
      <c r="C104" s="142">
        <v>189517.7</v>
      </c>
      <c r="D104" s="44">
        <f t="shared" si="0"/>
        <v>7.3937107569952481E-3</v>
      </c>
      <c r="E104" s="41"/>
    </row>
    <row r="105" spans="1:5" x14ac:dyDescent="0.2">
      <c r="A105" s="43">
        <v>5122</v>
      </c>
      <c r="B105" s="41" t="s">
        <v>288</v>
      </c>
      <c r="C105" s="142">
        <v>12072.04</v>
      </c>
      <c r="D105" s="44">
        <f t="shared" si="0"/>
        <v>4.7097010995214122E-4</v>
      </c>
      <c r="E105" s="41"/>
    </row>
    <row r="106" spans="1:5" x14ac:dyDescent="0.2">
      <c r="A106" s="43">
        <v>5123</v>
      </c>
      <c r="B106" s="41" t="s">
        <v>289</v>
      </c>
      <c r="C106" s="142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42">
        <v>27604.2</v>
      </c>
      <c r="D107" s="44">
        <f t="shared" si="0"/>
        <v>1.0769309171557496E-3</v>
      </c>
      <c r="E107" s="41"/>
    </row>
    <row r="108" spans="1:5" x14ac:dyDescent="0.2">
      <c r="A108" s="43">
        <v>5125</v>
      </c>
      <c r="B108" s="41" t="s">
        <v>291</v>
      </c>
      <c r="C108" s="142">
        <v>28375.46</v>
      </c>
      <c r="D108" s="44">
        <f t="shared" si="0"/>
        <v>1.1070203143911537E-3</v>
      </c>
      <c r="E108" s="41"/>
    </row>
    <row r="109" spans="1:5" x14ac:dyDescent="0.2">
      <c r="A109" s="43">
        <v>5126</v>
      </c>
      <c r="B109" s="41" t="s">
        <v>292</v>
      </c>
      <c r="C109" s="142">
        <v>101705.78</v>
      </c>
      <c r="D109" s="44">
        <f t="shared" si="0"/>
        <v>3.9678780379594734E-3</v>
      </c>
      <c r="E109" s="41"/>
    </row>
    <row r="110" spans="1:5" x14ac:dyDescent="0.2">
      <c r="A110" s="43">
        <v>5127</v>
      </c>
      <c r="B110" s="41" t="s">
        <v>293</v>
      </c>
      <c r="C110" s="142">
        <v>0</v>
      </c>
      <c r="D110" s="44">
        <f t="shared" si="0"/>
        <v>0</v>
      </c>
      <c r="E110" s="41"/>
    </row>
    <row r="111" spans="1:5" x14ac:dyDescent="0.2">
      <c r="A111" s="43">
        <v>5128</v>
      </c>
      <c r="B111" s="41" t="s">
        <v>294</v>
      </c>
      <c r="C111" s="142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2">
        <v>99095.92</v>
      </c>
      <c r="D112" s="44">
        <f t="shared" si="0"/>
        <v>3.8660587885898812E-3</v>
      </c>
      <c r="E112" s="41"/>
    </row>
    <row r="113" spans="1:5" x14ac:dyDescent="0.2">
      <c r="A113" s="111">
        <v>5130</v>
      </c>
      <c r="B113" s="108" t="s">
        <v>296</v>
      </c>
      <c r="C113" s="141">
        <f>SUM(C114:C122)</f>
        <v>4636311.08</v>
      </c>
      <c r="D113" s="112">
        <f t="shared" si="0"/>
        <v>0.18087779191585934</v>
      </c>
      <c r="E113" s="41"/>
    </row>
    <row r="114" spans="1:5" x14ac:dyDescent="0.2">
      <c r="A114" s="43">
        <v>5131</v>
      </c>
      <c r="B114" s="41" t="s">
        <v>297</v>
      </c>
      <c r="C114" s="142">
        <v>438964.52</v>
      </c>
      <c r="D114" s="44">
        <f t="shared" si="0"/>
        <v>1.7125454210679295E-2</v>
      </c>
      <c r="E114" s="41"/>
    </row>
    <row r="115" spans="1:5" x14ac:dyDescent="0.2">
      <c r="A115" s="43">
        <v>5132</v>
      </c>
      <c r="B115" s="41" t="s">
        <v>298</v>
      </c>
      <c r="C115" s="142">
        <v>276143.88</v>
      </c>
      <c r="D115" s="44">
        <f t="shared" si="0"/>
        <v>1.0773283846492464E-2</v>
      </c>
      <c r="E115" s="41"/>
    </row>
    <row r="116" spans="1:5" x14ac:dyDescent="0.2">
      <c r="A116" s="43">
        <v>5133</v>
      </c>
      <c r="B116" s="41" t="s">
        <v>299</v>
      </c>
      <c r="C116" s="142">
        <v>768502.61</v>
      </c>
      <c r="D116" s="44">
        <f t="shared" si="0"/>
        <v>2.998182235398553E-2</v>
      </c>
      <c r="E116" s="41"/>
    </row>
    <row r="117" spans="1:5" x14ac:dyDescent="0.2">
      <c r="A117" s="43">
        <v>5134</v>
      </c>
      <c r="B117" s="41" t="s">
        <v>300</v>
      </c>
      <c r="C117" s="142">
        <v>22778.32</v>
      </c>
      <c r="D117" s="44">
        <f t="shared" si="0"/>
        <v>8.8865741622170375E-4</v>
      </c>
      <c r="E117" s="41"/>
    </row>
    <row r="118" spans="1:5" x14ac:dyDescent="0.2">
      <c r="A118" s="43">
        <v>5135</v>
      </c>
      <c r="B118" s="41" t="s">
        <v>301</v>
      </c>
      <c r="C118" s="142">
        <v>2279787.96</v>
      </c>
      <c r="D118" s="44">
        <f t="shared" si="0"/>
        <v>8.8942050075113049E-2</v>
      </c>
      <c r="E118" s="41"/>
    </row>
    <row r="119" spans="1:5" x14ac:dyDescent="0.2">
      <c r="A119" s="43">
        <v>5136</v>
      </c>
      <c r="B119" s="41" t="s">
        <v>302</v>
      </c>
      <c r="C119" s="142">
        <v>35000</v>
      </c>
      <c r="D119" s="44">
        <f t="shared" si="0"/>
        <v>1.3654654762844508E-3</v>
      </c>
      <c r="E119" s="41"/>
    </row>
    <row r="120" spans="1:5" x14ac:dyDescent="0.2">
      <c r="A120" s="43">
        <v>5137</v>
      </c>
      <c r="B120" s="41" t="s">
        <v>303</v>
      </c>
      <c r="C120" s="142">
        <v>31523.55</v>
      </c>
      <c r="D120" s="44">
        <f t="shared" si="0"/>
        <v>1.2298376918550486E-3</v>
      </c>
      <c r="E120" s="41"/>
    </row>
    <row r="121" spans="1:5" x14ac:dyDescent="0.2">
      <c r="A121" s="43">
        <v>5138</v>
      </c>
      <c r="B121" s="41" t="s">
        <v>304</v>
      </c>
      <c r="C121" s="142">
        <v>176049.68</v>
      </c>
      <c r="D121" s="44">
        <f t="shared" si="0"/>
        <v>6.8682788614550039E-3</v>
      </c>
      <c r="E121" s="41"/>
    </row>
    <row r="122" spans="1:5" x14ac:dyDescent="0.2">
      <c r="A122" s="43">
        <v>5139</v>
      </c>
      <c r="B122" s="41" t="s">
        <v>305</v>
      </c>
      <c r="C122" s="142">
        <v>607560.56000000006</v>
      </c>
      <c r="D122" s="44">
        <f t="shared" si="0"/>
        <v>2.3702941983772794E-2</v>
      </c>
      <c r="E122" s="41"/>
    </row>
    <row r="123" spans="1:5" x14ac:dyDescent="0.2">
      <c r="A123" s="111">
        <v>5200</v>
      </c>
      <c r="B123" s="108" t="s">
        <v>306</v>
      </c>
      <c r="C123" s="141">
        <f>C124+C127+C130+C133+C138+C142+C145+C147+C153</f>
        <v>658135.06000000006</v>
      </c>
      <c r="D123" s="112">
        <f t="shared" si="0"/>
        <v>2.5676020090354162E-2</v>
      </c>
      <c r="E123" s="41"/>
    </row>
    <row r="124" spans="1:5" x14ac:dyDescent="0.2">
      <c r="A124" s="111">
        <v>5210</v>
      </c>
      <c r="B124" s="108" t="s">
        <v>307</v>
      </c>
      <c r="C124" s="141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2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2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1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2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2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1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2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2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1">
        <f>SUM(C134:C137)</f>
        <v>658135.06000000006</v>
      </c>
      <c r="D133" s="112">
        <f t="shared" si="0"/>
        <v>2.5676020090354162E-2</v>
      </c>
      <c r="E133" s="41"/>
    </row>
    <row r="134" spans="1:5" x14ac:dyDescent="0.2">
      <c r="A134" s="43">
        <v>5241</v>
      </c>
      <c r="B134" s="41" t="s">
        <v>315</v>
      </c>
      <c r="C134" s="142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316</v>
      </c>
      <c r="C135" s="142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2">
        <v>658135.06000000006</v>
      </c>
      <c r="D136" s="44">
        <f t="shared" si="0"/>
        <v>2.5676020090354162E-2</v>
      </c>
      <c r="E136" s="41"/>
    </row>
    <row r="137" spans="1:5" x14ac:dyDescent="0.2">
      <c r="A137" s="43">
        <v>5244</v>
      </c>
      <c r="B137" s="41" t="s">
        <v>318</v>
      </c>
      <c r="C137" s="142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1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42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2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2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1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2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2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1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2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1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2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2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2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2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2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1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2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2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1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1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2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2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1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2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2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1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2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2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1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1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2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2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1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2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2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1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2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2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1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2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1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2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2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1">
        <f>C182+C191+C194+C200</f>
        <v>50931.99</v>
      </c>
      <c r="D181" s="112">
        <f t="shared" si="1"/>
        <v>1.9870249709561397E-3</v>
      </c>
      <c r="E181" s="41"/>
    </row>
    <row r="182" spans="1:5" x14ac:dyDescent="0.2">
      <c r="A182" s="111">
        <v>5510</v>
      </c>
      <c r="B182" s="108" t="s">
        <v>358</v>
      </c>
      <c r="C182" s="141">
        <f>SUM(C183:C190)</f>
        <v>0</v>
      </c>
      <c r="D182" s="112">
        <f t="shared" si="1"/>
        <v>0</v>
      </c>
      <c r="E182" s="41"/>
    </row>
    <row r="183" spans="1:5" x14ac:dyDescent="0.2">
      <c r="A183" s="43">
        <v>5511</v>
      </c>
      <c r="B183" s="41" t="s">
        <v>359</v>
      </c>
      <c r="C183" s="142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2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2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2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2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364</v>
      </c>
      <c r="C188" s="142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2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2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1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2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2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1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2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2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2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2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2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1">
        <f>SUM(C201:C209)</f>
        <v>50931.99</v>
      </c>
      <c r="D200" s="112">
        <f t="shared" si="1"/>
        <v>1.9870249709561397E-3</v>
      </c>
      <c r="E200" s="41"/>
    </row>
    <row r="201" spans="1:5" x14ac:dyDescent="0.2">
      <c r="A201" s="43">
        <v>5591</v>
      </c>
      <c r="B201" s="41" t="s">
        <v>375</v>
      </c>
      <c r="C201" s="142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2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2">
        <v>50924.5</v>
      </c>
      <c r="D203" s="44">
        <f t="shared" si="1"/>
        <v>1.9867327613442148E-3</v>
      </c>
      <c r="E203" s="41"/>
    </row>
    <row r="204" spans="1:5" x14ac:dyDescent="0.2">
      <c r="A204" s="43">
        <v>5594</v>
      </c>
      <c r="B204" s="41" t="s">
        <v>433</v>
      </c>
      <c r="C204" s="142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2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2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2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2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2">
        <v>7.49</v>
      </c>
      <c r="D209" s="44">
        <f t="shared" si="1"/>
        <v>2.9220961192487248E-7</v>
      </c>
      <c r="E209" s="41"/>
    </row>
    <row r="210" spans="1:5" x14ac:dyDescent="0.2">
      <c r="A210" s="111">
        <v>5600</v>
      </c>
      <c r="B210" s="108" t="s">
        <v>39</v>
      </c>
      <c r="C210" s="141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1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2">
        <v>0</v>
      </c>
      <c r="D212" s="44">
        <f t="shared" si="1"/>
        <v>0</v>
      </c>
      <c r="E212" s="41"/>
    </row>
    <row r="213" spans="1:5" x14ac:dyDescent="0.2">
      <c r="C213" s="144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topLeftCell="A175" zoomScale="85" zoomScaleNormal="85" workbookViewId="0">
      <selection activeCell="E168" sqref="E168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71" t="s">
        <v>596</v>
      </c>
      <c r="B1" s="172"/>
      <c r="C1" s="172"/>
      <c r="D1" s="172"/>
      <c r="E1" s="172"/>
      <c r="F1" s="172"/>
      <c r="G1" s="10" t="s">
        <v>498</v>
      </c>
      <c r="H1" s="18">
        <v>2025</v>
      </c>
    </row>
    <row r="2" spans="1:8" s="11" customFormat="1" ht="18.95" customHeight="1" x14ac:dyDescent="0.25">
      <c r="A2" s="171" t="s">
        <v>502</v>
      </c>
      <c r="B2" s="172"/>
      <c r="C2" s="172"/>
      <c r="D2" s="172"/>
      <c r="E2" s="172"/>
      <c r="F2" s="172"/>
      <c r="G2" s="10" t="s">
        <v>499</v>
      </c>
      <c r="H2" s="18" t="s">
        <v>501</v>
      </c>
    </row>
    <row r="3" spans="1:8" s="11" customFormat="1" ht="18.95" customHeight="1" x14ac:dyDescent="0.25">
      <c r="A3" s="171" t="s">
        <v>597</v>
      </c>
      <c r="B3" s="172"/>
      <c r="C3" s="172"/>
      <c r="D3" s="172"/>
      <c r="E3" s="172"/>
      <c r="F3" s="172"/>
      <c r="G3" s="10" t="s">
        <v>500</v>
      </c>
      <c r="H3" s="18">
        <v>3</v>
      </c>
    </row>
    <row r="4" spans="1:8" s="11" customFormat="1" ht="18.95" customHeight="1" x14ac:dyDescent="0.25">
      <c r="A4" s="171" t="s">
        <v>516</v>
      </c>
      <c r="B4" s="172"/>
      <c r="C4" s="172"/>
      <c r="D4" s="172"/>
      <c r="E4" s="172"/>
      <c r="F4" s="172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4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44">
        <v>0</v>
      </c>
    </row>
    <row r="11" spans="1:8" x14ac:dyDescent="0.2">
      <c r="A11" s="16">
        <v>1121</v>
      </c>
      <c r="B11" s="14" t="s">
        <v>119</v>
      </c>
      <c r="C11" s="144">
        <v>0</v>
      </c>
    </row>
    <row r="12" spans="1:8" x14ac:dyDescent="0.2">
      <c r="C12" s="144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4">
        <v>0</v>
      </c>
      <c r="D15" s="144">
        <v>0</v>
      </c>
      <c r="E15" s="144">
        <v>59</v>
      </c>
      <c r="F15" s="144">
        <v>0</v>
      </c>
      <c r="G15" s="144">
        <v>0</v>
      </c>
      <c r="H15" s="14" t="str">
        <f>+IF(OR(C15&lt;&gt;0,C16&lt;&gt;0),"","SIN INFORMACIÓN QUE REVELAR")</f>
        <v>SIN INFORMACIÓN QUE REVELAR</v>
      </c>
    </row>
    <row r="16" spans="1:8" x14ac:dyDescent="0.2">
      <c r="A16" s="16">
        <v>1124</v>
      </c>
      <c r="B16" s="14" t="s">
        <v>122</v>
      </c>
      <c r="C16" s="144">
        <v>0</v>
      </c>
      <c r="D16" s="144">
        <v>0</v>
      </c>
      <c r="E16" s="144">
        <v>0</v>
      </c>
      <c r="F16" s="144">
        <v>0</v>
      </c>
      <c r="G16" s="144">
        <v>0</v>
      </c>
    </row>
    <row r="17" spans="1:8" x14ac:dyDescent="0.2">
      <c r="C17" s="144"/>
      <c r="D17" s="144"/>
      <c r="E17" s="144"/>
      <c r="F17" s="144"/>
      <c r="G17" s="144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4">
        <v>72.709999999999994</v>
      </c>
      <c r="D20" s="144">
        <v>72.709999999999994</v>
      </c>
      <c r="E20" s="144">
        <v>0</v>
      </c>
      <c r="F20" s="144">
        <v>0</v>
      </c>
      <c r="G20" s="144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4">
        <v>0</v>
      </c>
      <c r="D21" s="144">
        <v>0</v>
      </c>
      <c r="E21" s="144">
        <v>0</v>
      </c>
      <c r="F21" s="144">
        <v>0</v>
      </c>
      <c r="G21" s="144">
        <v>0</v>
      </c>
    </row>
    <row r="22" spans="1:8" x14ac:dyDescent="0.2">
      <c r="A22" s="16">
        <v>1126</v>
      </c>
      <c r="B22" s="14" t="s">
        <v>482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8" x14ac:dyDescent="0.2">
      <c r="A23" s="16">
        <v>1129</v>
      </c>
      <c r="B23" s="14" t="s">
        <v>483</v>
      </c>
      <c r="C23" s="144">
        <v>0</v>
      </c>
      <c r="D23" s="144">
        <v>0</v>
      </c>
      <c r="E23" s="144">
        <v>0</v>
      </c>
      <c r="F23" s="144">
        <v>0</v>
      </c>
      <c r="G23" s="144">
        <v>0</v>
      </c>
    </row>
    <row r="24" spans="1:8" x14ac:dyDescent="0.2">
      <c r="A24" s="16">
        <v>1131</v>
      </c>
      <c r="B24" s="14" t="s">
        <v>130</v>
      </c>
      <c r="C24" s="144">
        <v>0</v>
      </c>
      <c r="D24" s="144">
        <v>0</v>
      </c>
      <c r="E24" s="144">
        <v>0</v>
      </c>
      <c r="F24" s="144">
        <v>0</v>
      </c>
      <c r="G24" s="144">
        <v>0</v>
      </c>
    </row>
    <row r="25" spans="1:8" x14ac:dyDescent="0.2">
      <c r="A25" s="16">
        <v>1132</v>
      </c>
      <c r="B25" s="14" t="s">
        <v>131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8" x14ac:dyDescent="0.2">
      <c r="A26" s="16">
        <v>1133</v>
      </c>
      <c r="B26" s="14" t="s">
        <v>132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</row>
    <row r="27" spans="1:8" x14ac:dyDescent="0.2">
      <c r="A27" s="16">
        <v>1134</v>
      </c>
      <c r="B27" s="14" t="s">
        <v>133</v>
      </c>
      <c r="C27" s="144">
        <v>0</v>
      </c>
      <c r="D27" s="144">
        <v>0</v>
      </c>
      <c r="E27" s="144">
        <v>0</v>
      </c>
      <c r="F27" s="144">
        <v>0</v>
      </c>
      <c r="G27" s="144">
        <v>0</v>
      </c>
    </row>
    <row r="28" spans="1:8" x14ac:dyDescent="0.2">
      <c r="A28" s="16">
        <v>1139</v>
      </c>
      <c r="B28" s="14" t="s">
        <v>134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4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4">
        <v>0</v>
      </c>
    </row>
    <row r="34" spans="1:8" x14ac:dyDescent="0.2">
      <c r="A34" s="16">
        <v>1142</v>
      </c>
      <c r="B34" s="14" t="s">
        <v>138</v>
      </c>
      <c r="C34" s="144">
        <v>0</v>
      </c>
    </row>
    <row r="35" spans="1:8" x14ac:dyDescent="0.2">
      <c r="A35" s="16">
        <v>1143</v>
      </c>
      <c r="B35" s="14" t="s">
        <v>139</v>
      </c>
      <c r="C35" s="144">
        <v>0</v>
      </c>
    </row>
    <row r="36" spans="1:8" x14ac:dyDescent="0.2">
      <c r="A36" s="16">
        <v>1144</v>
      </c>
      <c r="B36" s="14" t="s">
        <v>140</v>
      </c>
      <c r="C36" s="144">
        <v>0</v>
      </c>
    </row>
    <row r="37" spans="1:8" x14ac:dyDescent="0.2">
      <c r="A37" s="16">
        <v>1145</v>
      </c>
      <c r="B37" s="14" t="s">
        <v>141</v>
      </c>
      <c r="C37" s="144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4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44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4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4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44">
        <v>0</v>
      </c>
    </row>
    <row r="52" spans="1:10" x14ac:dyDescent="0.2">
      <c r="A52" s="16">
        <v>1214</v>
      </c>
      <c r="B52" s="14" t="s">
        <v>147</v>
      </c>
      <c r="C52" s="144">
        <v>0</v>
      </c>
    </row>
    <row r="53" spans="1:10" x14ac:dyDescent="0.2">
      <c r="C53" s="144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44">
        <f>SUM(C57:C63)</f>
        <v>52737040.780000001</v>
      </c>
      <c r="D56" s="144">
        <f>SUM(D57:D63)</f>
        <v>0</v>
      </c>
      <c r="E56" s="144">
        <f>SUM(E57:E63)</f>
        <v>1786410.35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4">
        <v>0</v>
      </c>
      <c r="D57" s="145"/>
      <c r="E57" s="145"/>
    </row>
    <row r="58" spans="1:10" x14ac:dyDescent="0.2">
      <c r="A58" s="16">
        <v>1232</v>
      </c>
      <c r="B58" s="14" t="s">
        <v>151</v>
      </c>
      <c r="C58" s="144">
        <v>0</v>
      </c>
      <c r="D58" s="144">
        <v>0</v>
      </c>
      <c r="E58" s="144">
        <v>0</v>
      </c>
    </row>
    <row r="59" spans="1:10" x14ac:dyDescent="0.2">
      <c r="A59" s="16">
        <v>1233</v>
      </c>
      <c r="B59" s="14" t="s">
        <v>152</v>
      </c>
      <c r="C59" s="144">
        <v>50390691.539999999</v>
      </c>
      <c r="D59" s="144">
        <v>0</v>
      </c>
      <c r="E59" s="144">
        <v>1786410.35</v>
      </c>
    </row>
    <row r="60" spans="1:10" x14ac:dyDescent="0.2">
      <c r="A60" s="16">
        <v>1234</v>
      </c>
      <c r="B60" s="14" t="s">
        <v>153</v>
      </c>
      <c r="C60" s="144">
        <v>0</v>
      </c>
      <c r="D60" s="144">
        <v>0</v>
      </c>
      <c r="E60" s="144">
        <v>0</v>
      </c>
    </row>
    <row r="61" spans="1:10" x14ac:dyDescent="0.2">
      <c r="A61" s="16">
        <v>1235</v>
      </c>
      <c r="B61" s="14" t="s">
        <v>154</v>
      </c>
      <c r="C61" s="144">
        <v>0</v>
      </c>
      <c r="D61" s="144">
        <v>0</v>
      </c>
      <c r="E61" s="144">
        <v>0</v>
      </c>
    </row>
    <row r="62" spans="1:10" x14ac:dyDescent="0.2">
      <c r="A62" s="16">
        <v>1236</v>
      </c>
      <c r="B62" s="14" t="s">
        <v>155</v>
      </c>
      <c r="C62" s="144">
        <v>2346349.2400000002</v>
      </c>
      <c r="D62" s="144">
        <v>0</v>
      </c>
      <c r="E62" s="144">
        <v>0</v>
      </c>
    </row>
    <row r="63" spans="1:10" x14ac:dyDescent="0.2">
      <c r="A63" s="16">
        <v>1239</v>
      </c>
      <c r="B63" s="14" t="s">
        <v>156</v>
      </c>
      <c r="C63" s="144">
        <v>0</v>
      </c>
      <c r="D63" s="144">
        <v>0</v>
      </c>
      <c r="E63" s="144">
        <v>0</v>
      </c>
    </row>
    <row r="64" spans="1:10" x14ac:dyDescent="0.2">
      <c r="A64" s="16">
        <v>1240</v>
      </c>
      <c r="B64" s="14" t="s">
        <v>157</v>
      </c>
      <c r="C64" s="144">
        <f>SUM(C65:C72)</f>
        <v>14946823.9</v>
      </c>
      <c r="D64" s="144">
        <f t="shared" ref="D64:E64" si="0">SUM(D65:D72)</f>
        <v>0</v>
      </c>
      <c r="E64" s="144">
        <f t="shared" si="0"/>
        <v>11779565.76</v>
      </c>
    </row>
    <row r="65" spans="1:9" x14ac:dyDescent="0.2">
      <c r="A65" s="16">
        <v>1241</v>
      </c>
      <c r="B65" s="14" t="s">
        <v>158</v>
      </c>
      <c r="C65" s="144">
        <v>6510189.2999999998</v>
      </c>
      <c r="D65" s="144">
        <v>0</v>
      </c>
      <c r="E65" s="144">
        <v>5730474.9299999997</v>
      </c>
    </row>
    <row r="66" spans="1:9" x14ac:dyDescent="0.2">
      <c r="A66" s="16">
        <v>1242</v>
      </c>
      <c r="B66" s="14" t="s">
        <v>159</v>
      </c>
      <c r="C66" s="144">
        <v>1866758.66</v>
      </c>
      <c r="D66" s="144">
        <v>0</v>
      </c>
      <c r="E66" s="144">
        <v>974856.38</v>
      </c>
    </row>
    <row r="67" spans="1:9" x14ac:dyDescent="0.2">
      <c r="A67" s="16">
        <v>1243</v>
      </c>
      <c r="B67" s="14" t="s">
        <v>160</v>
      </c>
      <c r="C67" s="144">
        <v>3267456.36</v>
      </c>
      <c r="D67" s="144">
        <v>0</v>
      </c>
      <c r="E67" s="144">
        <v>2870729.61</v>
      </c>
    </row>
    <row r="68" spans="1:9" x14ac:dyDescent="0.2">
      <c r="A68" s="16">
        <v>1244</v>
      </c>
      <c r="B68" s="14" t="s">
        <v>161</v>
      </c>
      <c r="C68" s="144">
        <v>1792199.64</v>
      </c>
      <c r="D68" s="144">
        <v>0</v>
      </c>
      <c r="E68" s="144">
        <v>1136627.1499999999</v>
      </c>
    </row>
    <row r="69" spans="1:9" x14ac:dyDescent="0.2">
      <c r="A69" s="16">
        <v>1245</v>
      </c>
      <c r="B69" s="14" t="s">
        <v>162</v>
      </c>
      <c r="C69" s="144">
        <v>0</v>
      </c>
      <c r="D69" s="144">
        <v>0</v>
      </c>
      <c r="E69" s="144">
        <v>0</v>
      </c>
    </row>
    <row r="70" spans="1:9" x14ac:dyDescent="0.2">
      <c r="A70" s="16">
        <v>1246</v>
      </c>
      <c r="B70" s="14" t="s">
        <v>163</v>
      </c>
      <c r="C70" s="144">
        <v>1468671.95</v>
      </c>
      <c r="D70" s="144">
        <v>0</v>
      </c>
      <c r="E70" s="144">
        <v>1066877.69</v>
      </c>
    </row>
    <row r="71" spans="1:9" x14ac:dyDescent="0.2">
      <c r="A71" s="16">
        <v>1247</v>
      </c>
      <c r="B71" s="14" t="s">
        <v>164</v>
      </c>
      <c r="C71" s="144">
        <v>41547.99</v>
      </c>
      <c r="D71" s="144">
        <v>0</v>
      </c>
      <c r="E71" s="144">
        <v>0</v>
      </c>
    </row>
    <row r="72" spans="1:9" x14ac:dyDescent="0.2">
      <c r="A72" s="16">
        <v>1248</v>
      </c>
      <c r="B72" s="14" t="s">
        <v>165</v>
      </c>
      <c r="C72" s="144">
        <v>0</v>
      </c>
      <c r="D72" s="144">
        <v>0</v>
      </c>
      <c r="E72" s="144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4">
        <f>SUM(C77:C81)</f>
        <v>0</v>
      </c>
      <c r="D76" s="144">
        <f>SUM(D77:D81)</f>
        <v>0</v>
      </c>
      <c r="E76" s="144">
        <f>SUM(E77:E81)</f>
        <v>0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>SIN INFORMACIÓN QUE REVELAR</v>
      </c>
    </row>
    <row r="77" spans="1:9" x14ac:dyDescent="0.2">
      <c r="A77" s="16">
        <v>1251</v>
      </c>
      <c r="B77" s="14" t="s">
        <v>168</v>
      </c>
      <c r="C77" s="144">
        <v>0</v>
      </c>
      <c r="D77" s="144">
        <v>0</v>
      </c>
      <c r="E77" s="144">
        <v>0</v>
      </c>
    </row>
    <row r="78" spans="1:9" x14ac:dyDescent="0.2">
      <c r="A78" s="16">
        <v>1252</v>
      </c>
      <c r="B78" s="14" t="s">
        <v>169</v>
      </c>
      <c r="C78" s="144">
        <v>0</v>
      </c>
      <c r="D78" s="144">
        <v>0</v>
      </c>
      <c r="E78" s="144">
        <v>0</v>
      </c>
    </row>
    <row r="79" spans="1:9" x14ac:dyDescent="0.2">
      <c r="A79" s="16">
        <v>1253</v>
      </c>
      <c r="B79" s="14" t="s">
        <v>170</v>
      </c>
      <c r="C79" s="144">
        <v>0</v>
      </c>
      <c r="D79" s="144">
        <v>0</v>
      </c>
      <c r="E79" s="144">
        <v>0</v>
      </c>
    </row>
    <row r="80" spans="1:9" x14ac:dyDescent="0.2">
      <c r="A80" s="16">
        <v>1254</v>
      </c>
      <c r="B80" s="14" t="s">
        <v>171</v>
      </c>
      <c r="C80" s="144">
        <v>0</v>
      </c>
      <c r="D80" s="144">
        <v>0</v>
      </c>
      <c r="E80" s="144">
        <v>0</v>
      </c>
    </row>
    <row r="81" spans="1:8" x14ac:dyDescent="0.2">
      <c r="A81" s="16">
        <v>1259</v>
      </c>
      <c r="B81" s="14" t="s">
        <v>172</v>
      </c>
      <c r="C81" s="144">
        <v>0</v>
      </c>
      <c r="D81" s="144">
        <v>0</v>
      </c>
      <c r="E81" s="144">
        <v>0</v>
      </c>
    </row>
    <row r="82" spans="1:8" x14ac:dyDescent="0.2">
      <c r="A82" s="16">
        <v>1270</v>
      </c>
      <c r="B82" s="14" t="s">
        <v>173</v>
      </c>
      <c r="C82" s="144">
        <f>SUM(C83:C88)</f>
        <v>0</v>
      </c>
      <c r="D82" s="145"/>
      <c r="E82" s="145"/>
    </row>
    <row r="83" spans="1:8" x14ac:dyDescent="0.2">
      <c r="A83" s="16">
        <v>1271</v>
      </c>
      <c r="B83" s="14" t="s">
        <v>174</v>
      </c>
      <c r="C83" s="144">
        <v>0</v>
      </c>
      <c r="D83" s="145"/>
      <c r="E83" s="145"/>
    </row>
    <row r="84" spans="1:8" x14ac:dyDescent="0.2">
      <c r="A84" s="16">
        <v>1272</v>
      </c>
      <c r="B84" s="14" t="s">
        <v>175</v>
      </c>
      <c r="C84" s="144">
        <v>0</v>
      </c>
      <c r="D84" s="145"/>
      <c r="E84" s="145"/>
    </row>
    <row r="85" spans="1:8" x14ac:dyDescent="0.2">
      <c r="A85" s="16">
        <v>1273</v>
      </c>
      <c r="B85" s="14" t="s">
        <v>176</v>
      </c>
      <c r="C85" s="144">
        <v>0</v>
      </c>
      <c r="D85" s="145"/>
      <c r="E85" s="145"/>
    </row>
    <row r="86" spans="1:8" x14ac:dyDescent="0.2">
      <c r="A86" s="16">
        <v>1274</v>
      </c>
      <c r="B86" s="14" t="s">
        <v>177</v>
      </c>
      <c r="C86" s="144">
        <v>0</v>
      </c>
      <c r="D86" s="145"/>
      <c r="E86" s="145"/>
    </row>
    <row r="87" spans="1:8" x14ac:dyDescent="0.2">
      <c r="A87" s="16">
        <v>1275</v>
      </c>
      <c r="B87" s="14" t="s">
        <v>178</v>
      </c>
      <c r="C87" s="144">
        <v>0</v>
      </c>
      <c r="D87" s="145"/>
      <c r="E87" s="145"/>
    </row>
    <row r="88" spans="1:8" x14ac:dyDescent="0.2">
      <c r="A88" s="16">
        <v>1279</v>
      </c>
      <c r="B88" s="14" t="s">
        <v>179</v>
      </c>
      <c r="C88" s="144">
        <v>0</v>
      </c>
      <c r="D88" s="145"/>
      <c r="E88" s="145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4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4">
        <v>0</v>
      </c>
    </row>
    <row r="94" spans="1:8" x14ac:dyDescent="0.2">
      <c r="A94" s="16">
        <v>1162</v>
      </c>
      <c r="B94" s="14" t="s">
        <v>183</v>
      </c>
      <c r="C94" s="144">
        <v>0</v>
      </c>
    </row>
    <row r="95" spans="1:8" x14ac:dyDescent="0.2">
      <c r="C95" s="144"/>
    </row>
    <row r="96" spans="1:8" x14ac:dyDescent="0.2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4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44">
        <f>SUM(C100:C102)</f>
        <v>0</v>
      </c>
    </row>
    <row r="100" spans="1:8" x14ac:dyDescent="0.2">
      <c r="A100" s="16">
        <v>1192</v>
      </c>
      <c r="B100" s="14" t="s">
        <v>486</v>
      </c>
      <c r="C100" s="144">
        <v>0</v>
      </c>
    </row>
    <row r="101" spans="1:8" x14ac:dyDescent="0.2">
      <c r="A101" s="16">
        <v>1193</v>
      </c>
      <c r="B101" s="14" t="s">
        <v>487</v>
      </c>
      <c r="C101" s="144">
        <v>0</v>
      </c>
    </row>
    <row r="102" spans="1:8" x14ac:dyDescent="0.2">
      <c r="A102" s="16">
        <v>1194</v>
      </c>
      <c r="B102" s="14" t="s">
        <v>488</v>
      </c>
      <c r="C102" s="144">
        <v>0</v>
      </c>
    </row>
    <row r="103" spans="1:8" x14ac:dyDescent="0.2">
      <c r="A103" s="16">
        <v>1290</v>
      </c>
      <c r="B103" s="14" t="s">
        <v>184</v>
      </c>
      <c r="C103" s="144">
        <f>SUM(C104:C106)</f>
        <v>0</v>
      </c>
    </row>
    <row r="104" spans="1:8" x14ac:dyDescent="0.2">
      <c r="A104" s="16">
        <v>1291</v>
      </c>
      <c r="B104" s="14" t="s">
        <v>185</v>
      </c>
      <c r="C104" s="144">
        <v>0</v>
      </c>
    </row>
    <row r="105" spans="1:8" x14ac:dyDescent="0.2">
      <c r="A105" s="16">
        <v>1292</v>
      </c>
      <c r="B105" s="14" t="s">
        <v>186</v>
      </c>
      <c r="C105" s="144">
        <v>0</v>
      </c>
    </row>
    <row r="106" spans="1:8" x14ac:dyDescent="0.2">
      <c r="A106" s="16">
        <v>1293</v>
      </c>
      <c r="B106" s="14" t="s">
        <v>187</v>
      </c>
      <c r="C106" s="144">
        <v>0</v>
      </c>
    </row>
    <row r="107" spans="1:8" x14ac:dyDescent="0.2">
      <c r="C107" s="144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44">
        <f>SUM(C111:C119)</f>
        <v>0</v>
      </c>
      <c r="D110" s="144">
        <f>SUM(D111:D119)</f>
        <v>0</v>
      </c>
      <c r="E110" s="144">
        <f>SUM(E111:E119)</f>
        <v>0</v>
      </c>
      <c r="F110" s="144">
        <f>SUM(F111:F119)</f>
        <v>0</v>
      </c>
      <c r="G110" s="144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>SIN INFORMACIÓN QUE REVELAR</v>
      </c>
    </row>
    <row r="111" spans="1:8" x14ac:dyDescent="0.2">
      <c r="A111" s="16">
        <v>2111</v>
      </c>
      <c r="B111" s="14" t="s">
        <v>190</v>
      </c>
      <c r="C111" s="144">
        <v>0</v>
      </c>
      <c r="D111" s="144">
        <f>C111</f>
        <v>0</v>
      </c>
      <c r="E111" s="144">
        <v>0</v>
      </c>
      <c r="F111" s="144">
        <v>0</v>
      </c>
      <c r="G111" s="144">
        <v>0</v>
      </c>
    </row>
    <row r="112" spans="1:8" x14ac:dyDescent="0.2">
      <c r="A112" s="16">
        <v>2112</v>
      </c>
      <c r="B112" s="14" t="s">
        <v>191</v>
      </c>
      <c r="C112" s="144">
        <v>0</v>
      </c>
      <c r="D112" s="144">
        <f t="shared" ref="D112:D119" si="1">C112</f>
        <v>0</v>
      </c>
      <c r="E112" s="144">
        <v>0</v>
      </c>
      <c r="F112" s="144">
        <v>0</v>
      </c>
      <c r="G112" s="144">
        <v>0</v>
      </c>
    </row>
    <row r="113" spans="1:8" x14ac:dyDescent="0.2">
      <c r="A113" s="16">
        <v>2113</v>
      </c>
      <c r="B113" s="14" t="s">
        <v>192</v>
      </c>
      <c r="C113" s="144">
        <v>0</v>
      </c>
      <c r="D113" s="144">
        <f t="shared" si="1"/>
        <v>0</v>
      </c>
      <c r="E113" s="144">
        <v>0</v>
      </c>
      <c r="F113" s="144">
        <v>0</v>
      </c>
      <c r="G113" s="144">
        <v>0</v>
      </c>
    </row>
    <row r="114" spans="1:8" x14ac:dyDescent="0.2">
      <c r="A114" s="16">
        <v>2114</v>
      </c>
      <c r="B114" s="14" t="s">
        <v>193</v>
      </c>
      <c r="C114" s="144">
        <v>0</v>
      </c>
      <c r="D114" s="144">
        <f t="shared" si="1"/>
        <v>0</v>
      </c>
      <c r="E114" s="144">
        <v>0</v>
      </c>
      <c r="F114" s="144">
        <v>0</v>
      </c>
      <c r="G114" s="144">
        <v>0</v>
      </c>
    </row>
    <row r="115" spans="1:8" x14ac:dyDescent="0.2">
      <c r="A115" s="16">
        <v>2115</v>
      </c>
      <c r="B115" s="14" t="s">
        <v>194</v>
      </c>
      <c r="C115" s="144">
        <v>0</v>
      </c>
      <c r="D115" s="144">
        <f t="shared" si="1"/>
        <v>0</v>
      </c>
      <c r="E115" s="144">
        <v>0</v>
      </c>
      <c r="F115" s="144">
        <v>0</v>
      </c>
      <c r="G115" s="144">
        <v>0</v>
      </c>
    </row>
    <row r="116" spans="1:8" x14ac:dyDescent="0.2">
      <c r="A116" s="16">
        <v>2116</v>
      </c>
      <c r="B116" s="14" t="s">
        <v>195</v>
      </c>
      <c r="C116" s="144">
        <v>0</v>
      </c>
      <c r="D116" s="144">
        <f t="shared" si="1"/>
        <v>0</v>
      </c>
      <c r="E116" s="144">
        <v>0</v>
      </c>
      <c r="F116" s="144">
        <v>0</v>
      </c>
      <c r="G116" s="144">
        <v>0</v>
      </c>
    </row>
    <row r="117" spans="1:8" x14ac:dyDescent="0.2">
      <c r="A117" s="16">
        <v>2117</v>
      </c>
      <c r="B117" s="14" t="s">
        <v>196</v>
      </c>
      <c r="C117" s="144">
        <v>0</v>
      </c>
      <c r="D117" s="144">
        <f t="shared" si="1"/>
        <v>0</v>
      </c>
      <c r="E117" s="144">
        <v>0</v>
      </c>
      <c r="F117" s="144">
        <v>0</v>
      </c>
      <c r="G117" s="144">
        <v>0</v>
      </c>
    </row>
    <row r="118" spans="1:8" x14ac:dyDescent="0.2">
      <c r="A118" s="16">
        <v>2118</v>
      </c>
      <c r="B118" s="14" t="s">
        <v>197</v>
      </c>
      <c r="C118" s="144">
        <v>0</v>
      </c>
      <c r="D118" s="144">
        <f t="shared" si="1"/>
        <v>0</v>
      </c>
      <c r="E118" s="144">
        <v>0</v>
      </c>
      <c r="F118" s="144">
        <v>0</v>
      </c>
      <c r="G118" s="144">
        <v>0</v>
      </c>
    </row>
    <row r="119" spans="1:8" x14ac:dyDescent="0.2">
      <c r="A119" s="16">
        <v>2119</v>
      </c>
      <c r="B119" s="14" t="s">
        <v>198</v>
      </c>
      <c r="C119" s="144">
        <v>0</v>
      </c>
      <c r="D119" s="144">
        <f t="shared" si="1"/>
        <v>0</v>
      </c>
      <c r="E119" s="144">
        <v>0</v>
      </c>
      <c r="F119" s="144">
        <v>0</v>
      </c>
      <c r="G119" s="144">
        <v>0</v>
      </c>
    </row>
    <row r="120" spans="1:8" x14ac:dyDescent="0.2">
      <c r="A120" s="16">
        <v>2120</v>
      </c>
      <c r="B120" s="14" t="s">
        <v>199</v>
      </c>
      <c r="C120" s="144">
        <f>SUM(C121:C123)</f>
        <v>0</v>
      </c>
      <c r="D120" s="144">
        <f t="shared" ref="D120:G120" si="2">SUM(D121:D123)</f>
        <v>0</v>
      </c>
      <c r="E120" s="144">
        <f t="shared" si="2"/>
        <v>0</v>
      </c>
      <c r="F120" s="144">
        <f t="shared" si="2"/>
        <v>0</v>
      </c>
      <c r="G120" s="144">
        <f t="shared" si="2"/>
        <v>0</v>
      </c>
    </row>
    <row r="121" spans="1:8" x14ac:dyDescent="0.2">
      <c r="A121" s="16">
        <v>2121</v>
      </c>
      <c r="B121" s="14" t="s">
        <v>200</v>
      </c>
      <c r="C121" s="144">
        <v>0</v>
      </c>
      <c r="D121" s="144">
        <f>C121</f>
        <v>0</v>
      </c>
      <c r="E121" s="144">
        <v>0</v>
      </c>
      <c r="F121" s="144">
        <v>0</v>
      </c>
      <c r="G121" s="144">
        <v>0</v>
      </c>
    </row>
    <row r="122" spans="1:8" x14ac:dyDescent="0.2">
      <c r="A122" s="16">
        <v>2122</v>
      </c>
      <c r="B122" s="14" t="s">
        <v>201</v>
      </c>
      <c r="C122" s="144">
        <v>0</v>
      </c>
      <c r="D122" s="144">
        <f t="shared" ref="D122:D123" si="3">C122</f>
        <v>0</v>
      </c>
      <c r="E122" s="144">
        <v>0</v>
      </c>
      <c r="F122" s="144">
        <v>0</v>
      </c>
      <c r="G122" s="144">
        <v>0</v>
      </c>
    </row>
    <row r="123" spans="1:8" x14ac:dyDescent="0.2">
      <c r="A123" s="16">
        <v>2129</v>
      </c>
      <c r="B123" s="14" t="s">
        <v>202</v>
      </c>
      <c r="C123" s="144">
        <v>0</v>
      </c>
      <c r="D123" s="144">
        <f t="shared" si="3"/>
        <v>0</v>
      </c>
      <c r="E123" s="144">
        <v>0</v>
      </c>
      <c r="F123" s="144">
        <v>0</v>
      </c>
      <c r="G123" s="144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4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4">
        <v>0</v>
      </c>
    </row>
    <row r="129" spans="1:8" x14ac:dyDescent="0.2">
      <c r="A129" s="16">
        <v>2162</v>
      </c>
      <c r="B129" s="14" t="s">
        <v>205</v>
      </c>
      <c r="C129" s="144">
        <v>0</v>
      </c>
    </row>
    <row r="130" spans="1:8" x14ac:dyDescent="0.2">
      <c r="A130" s="16">
        <v>2163</v>
      </c>
      <c r="B130" s="14" t="s">
        <v>206</v>
      </c>
      <c r="C130" s="144">
        <v>0</v>
      </c>
    </row>
    <row r="131" spans="1:8" x14ac:dyDescent="0.2">
      <c r="A131" s="16">
        <v>2164</v>
      </c>
      <c r="B131" s="14" t="s">
        <v>207</v>
      </c>
      <c r="C131" s="144">
        <v>0</v>
      </c>
    </row>
    <row r="132" spans="1:8" x14ac:dyDescent="0.2">
      <c r="A132" s="16">
        <v>2165</v>
      </c>
      <c r="B132" s="14" t="s">
        <v>208</v>
      </c>
      <c r="C132" s="144">
        <v>0</v>
      </c>
    </row>
    <row r="133" spans="1:8" x14ac:dyDescent="0.2">
      <c r="A133" s="16">
        <v>2166</v>
      </c>
      <c r="B133" s="14" t="s">
        <v>209</v>
      </c>
      <c r="C133" s="144">
        <v>0</v>
      </c>
    </row>
    <row r="134" spans="1:8" x14ac:dyDescent="0.2">
      <c r="A134" s="16">
        <v>2250</v>
      </c>
      <c r="B134" s="14" t="s">
        <v>210</v>
      </c>
      <c r="C134" s="144">
        <f>SUM(C135:C140)</f>
        <v>0</v>
      </c>
    </row>
    <row r="135" spans="1:8" x14ac:dyDescent="0.2">
      <c r="A135" s="16">
        <v>2251</v>
      </c>
      <c r="B135" s="14" t="s">
        <v>211</v>
      </c>
      <c r="C135" s="144">
        <v>0</v>
      </c>
    </row>
    <row r="136" spans="1:8" x14ac:dyDescent="0.2">
      <c r="A136" s="16">
        <v>2252</v>
      </c>
      <c r="B136" s="14" t="s">
        <v>212</v>
      </c>
      <c r="C136" s="144">
        <v>0</v>
      </c>
    </row>
    <row r="137" spans="1:8" x14ac:dyDescent="0.2">
      <c r="A137" s="16">
        <v>2253</v>
      </c>
      <c r="B137" s="14" t="s">
        <v>213</v>
      </c>
      <c r="C137" s="144">
        <v>0</v>
      </c>
    </row>
    <row r="138" spans="1:8" x14ac:dyDescent="0.2">
      <c r="A138" s="16">
        <v>2254</v>
      </c>
      <c r="B138" s="14" t="s">
        <v>214</v>
      </c>
      <c r="C138" s="144">
        <v>0</v>
      </c>
    </row>
    <row r="139" spans="1:8" x14ac:dyDescent="0.2">
      <c r="A139" s="16">
        <v>2255</v>
      </c>
      <c r="B139" s="14" t="s">
        <v>215</v>
      </c>
      <c r="C139" s="144">
        <v>0</v>
      </c>
    </row>
    <row r="140" spans="1:8" x14ac:dyDescent="0.2">
      <c r="A140" s="16">
        <v>2256</v>
      </c>
      <c r="B140" s="14" t="s">
        <v>216</v>
      </c>
      <c r="C140" s="144">
        <v>0</v>
      </c>
    </row>
    <row r="142" spans="1:8" x14ac:dyDescent="0.2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561</v>
      </c>
      <c r="C144" s="144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562</v>
      </c>
      <c r="C145" s="144">
        <v>0</v>
      </c>
    </row>
    <row r="146" spans="1:5" x14ac:dyDescent="0.2">
      <c r="A146" s="16">
        <v>2152</v>
      </c>
      <c r="B146" s="14" t="s">
        <v>563</v>
      </c>
      <c r="C146" s="144">
        <v>0</v>
      </c>
    </row>
    <row r="147" spans="1:5" x14ac:dyDescent="0.2">
      <c r="A147" s="16">
        <v>2159</v>
      </c>
      <c r="B147" s="14" t="s">
        <v>217</v>
      </c>
      <c r="C147" s="144">
        <v>0</v>
      </c>
    </row>
    <row r="148" spans="1:5" x14ac:dyDescent="0.2">
      <c r="A148" s="16">
        <v>2240</v>
      </c>
      <c r="B148" s="14" t="s">
        <v>219</v>
      </c>
      <c r="C148" s="144">
        <f>SUM(C149:C151)</f>
        <v>0</v>
      </c>
    </row>
    <row r="149" spans="1:5" x14ac:dyDescent="0.2">
      <c r="A149" s="16">
        <v>2241</v>
      </c>
      <c r="B149" s="14" t="s">
        <v>220</v>
      </c>
      <c r="C149" s="144">
        <v>0</v>
      </c>
    </row>
    <row r="150" spans="1:5" x14ac:dyDescent="0.2">
      <c r="A150" s="16">
        <v>2242</v>
      </c>
      <c r="B150" s="14" t="s">
        <v>221</v>
      </c>
      <c r="C150" s="144">
        <v>0</v>
      </c>
    </row>
    <row r="151" spans="1:5" x14ac:dyDescent="0.2">
      <c r="A151" s="16">
        <v>2249</v>
      </c>
      <c r="B151" s="14" t="s">
        <v>222</v>
      </c>
      <c r="C151" s="144">
        <v>0</v>
      </c>
    </row>
    <row r="153" spans="1:5" x14ac:dyDescent="0.2">
      <c r="A153" s="113" t="s">
        <v>564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565</v>
      </c>
      <c r="C155" s="146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566</v>
      </c>
      <c r="C156" s="146">
        <v>0</v>
      </c>
      <c r="D156" s="117"/>
      <c r="E156" s="117"/>
    </row>
    <row r="157" spans="1:5" x14ac:dyDescent="0.2">
      <c r="A157" s="116">
        <v>2172</v>
      </c>
      <c r="B157" s="117" t="s">
        <v>567</v>
      </c>
      <c r="C157" s="146">
        <v>0</v>
      </c>
      <c r="D157" s="117"/>
      <c r="E157" s="117"/>
    </row>
    <row r="158" spans="1:5" x14ac:dyDescent="0.2">
      <c r="A158" s="116">
        <v>2179</v>
      </c>
      <c r="B158" s="117" t="s">
        <v>568</v>
      </c>
      <c r="C158" s="146">
        <v>0</v>
      </c>
      <c r="D158" s="117"/>
      <c r="E158" s="117"/>
    </row>
    <row r="159" spans="1:5" x14ac:dyDescent="0.2">
      <c r="A159" s="116">
        <v>2260</v>
      </c>
      <c r="B159" s="117" t="s">
        <v>569</v>
      </c>
      <c r="C159" s="146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570</v>
      </c>
      <c r="C160" s="146">
        <v>0</v>
      </c>
      <c r="D160" s="117"/>
    </row>
    <row r="161" spans="1:5" x14ac:dyDescent="0.2">
      <c r="A161" s="116">
        <v>2262</v>
      </c>
      <c r="B161" s="117" t="s">
        <v>571</v>
      </c>
      <c r="C161" s="146">
        <v>0</v>
      </c>
      <c r="D161" s="117"/>
      <c r="E161" s="117"/>
    </row>
    <row r="162" spans="1:5" x14ac:dyDescent="0.2">
      <c r="A162" s="116">
        <v>2263</v>
      </c>
      <c r="B162" s="117" t="s">
        <v>572</v>
      </c>
      <c r="C162" s="146">
        <v>0</v>
      </c>
      <c r="D162" s="117"/>
      <c r="E162" s="117"/>
    </row>
    <row r="163" spans="1:5" x14ac:dyDescent="0.2">
      <c r="A163" s="116">
        <v>2269</v>
      </c>
      <c r="B163" s="117" t="s">
        <v>573</v>
      </c>
      <c r="C163" s="146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574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575</v>
      </c>
      <c r="C167" s="146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576</v>
      </c>
      <c r="C168" s="146">
        <v>0</v>
      </c>
      <c r="D168" s="117"/>
      <c r="E168" s="117"/>
    </row>
    <row r="169" spans="1:5" x14ac:dyDescent="0.2">
      <c r="A169" s="116">
        <v>2192</v>
      </c>
      <c r="B169" s="117" t="s">
        <v>577</v>
      </c>
      <c r="C169" s="146">
        <v>0</v>
      </c>
      <c r="D169" s="117"/>
    </row>
    <row r="170" spans="1:5" x14ac:dyDescent="0.2">
      <c r="A170" s="116">
        <v>2199</v>
      </c>
      <c r="B170" s="117" t="s">
        <v>218</v>
      </c>
      <c r="C170" s="146">
        <v>0</v>
      </c>
      <c r="D170" s="117"/>
      <c r="E170" s="117"/>
    </row>
    <row r="171" spans="1:5" x14ac:dyDescent="0.2">
      <c r="A171" s="117"/>
      <c r="B171" s="117"/>
      <c r="C171" s="146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topLeftCell="A7" workbookViewId="0">
      <selection activeCell="E16" sqref="E16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3" t="s">
        <v>596</v>
      </c>
      <c r="B1" s="173"/>
      <c r="C1" s="173"/>
      <c r="D1" s="20" t="s">
        <v>498</v>
      </c>
      <c r="E1" s="21">
        <v>2025</v>
      </c>
    </row>
    <row r="2" spans="1:5" ht="18.95" customHeight="1" x14ac:dyDescent="0.2">
      <c r="A2" s="173" t="s">
        <v>504</v>
      </c>
      <c r="B2" s="173"/>
      <c r="C2" s="173"/>
      <c r="D2" s="20" t="s">
        <v>499</v>
      </c>
      <c r="E2" s="21" t="s">
        <v>501</v>
      </c>
    </row>
    <row r="3" spans="1:5" ht="18.95" customHeight="1" x14ac:dyDescent="0.2">
      <c r="A3" s="173" t="s">
        <v>597</v>
      </c>
      <c r="B3" s="173"/>
      <c r="C3" s="173"/>
      <c r="D3" s="20" t="s">
        <v>500</v>
      </c>
      <c r="E3" s="21">
        <v>3</v>
      </c>
    </row>
    <row r="4" spans="1:5" ht="18.95" customHeight="1" x14ac:dyDescent="0.2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7">
        <v>37683405.799999997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7">
        <v>34393.19</v>
      </c>
      <c r="E10" s="14"/>
    </row>
    <row r="11" spans="1:5" x14ac:dyDescent="0.2">
      <c r="A11" s="26">
        <v>3130</v>
      </c>
      <c r="B11" s="22" t="s">
        <v>385</v>
      </c>
      <c r="C11" s="147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7">
        <v>4766262.54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7">
        <v>13790736.189999999</v>
      </c>
    </row>
    <row r="17" spans="1:5" x14ac:dyDescent="0.2">
      <c r="A17" s="26">
        <v>3230</v>
      </c>
      <c r="B17" s="22" t="s">
        <v>389</v>
      </c>
      <c r="C17" s="147">
        <f>SUM(C18:C21)</f>
        <v>0</v>
      </c>
    </row>
    <row r="18" spans="1:5" x14ac:dyDescent="0.2">
      <c r="A18" s="26">
        <v>3231</v>
      </c>
      <c r="B18" s="22" t="s">
        <v>390</v>
      </c>
      <c r="C18" s="147">
        <v>0</v>
      </c>
    </row>
    <row r="19" spans="1:5" x14ac:dyDescent="0.2">
      <c r="A19" s="26">
        <v>3232</v>
      </c>
      <c r="B19" s="22" t="s">
        <v>391</v>
      </c>
      <c r="C19" s="147">
        <v>0</v>
      </c>
      <c r="E19" s="14"/>
    </row>
    <row r="20" spans="1:5" x14ac:dyDescent="0.2">
      <c r="A20" s="26">
        <v>3233</v>
      </c>
      <c r="B20" s="22" t="s">
        <v>392</v>
      </c>
      <c r="C20" s="147">
        <v>0</v>
      </c>
    </row>
    <row r="21" spans="1:5" x14ac:dyDescent="0.2">
      <c r="A21" s="26">
        <v>3239</v>
      </c>
      <c r="B21" s="22" t="s">
        <v>393</v>
      </c>
      <c r="C21" s="147">
        <v>0</v>
      </c>
    </row>
    <row r="22" spans="1:5" x14ac:dyDescent="0.2">
      <c r="A22" s="26">
        <v>3240</v>
      </c>
      <c r="B22" s="22" t="s">
        <v>394</v>
      </c>
      <c r="C22" s="147">
        <f>SUM(C23:C25)</f>
        <v>11585971.07</v>
      </c>
    </row>
    <row r="23" spans="1:5" x14ac:dyDescent="0.2">
      <c r="A23" s="26">
        <v>3241</v>
      </c>
      <c r="B23" s="22" t="s">
        <v>395</v>
      </c>
      <c r="C23" s="147">
        <v>0</v>
      </c>
    </row>
    <row r="24" spans="1:5" x14ac:dyDescent="0.2">
      <c r="A24" s="26">
        <v>3242</v>
      </c>
      <c r="B24" s="22" t="s">
        <v>396</v>
      </c>
      <c r="C24" s="147">
        <v>0</v>
      </c>
    </row>
    <row r="25" spans="1:5" x14ac:dyDescent="0.2">
      <c r="A25" s="26">
        <v>3243</v>
      </c>
      <c r="B25" s="22" t="s">
        <v>397</v>
      </c>
      <c r="C25" s="147">
        <v>11585971.07</v>
      </c>
    </row>
    <row r="26" spans="1:5" x14ac:dyDescent="0.2">
      <c r="A26" s="26">
        <v>3250</v>
      </c>
      <c r="B26" s="22" t="s">
        <v>398</v>
      </c>
      <c r="C26" s="147">
        <f>SUM(C27:C29)</f>
        <v>0</v>
      </c>
    </row>
    <row r="27" spans="1:5" x14ac:dyDescent="0.2">
      <c r="A27" s="26">
        <v>3251</v>
      </c>
      <c r="B27" s="22" t="s">
        <v>399</v>
      </c>
      <c r="C27" s="147">
        <v>0</v>
      </c>
    </row>
    <row r="28" spans="1:5" x14ac:dyDescent="0.2">
      <c r="A28" s="26">
        <v>3252</v>
      </c>
      <c r="B28" s="22" t="s">
        <v>400</v>
      </c>
      <c r="C28" s="147">
        <v>0</v>
      </c>
    </row>
    <row r="29" spans="1:5" x14ac:dyDescent="0.2">
      <c r="A29" s="26">
        <v>3253</v>
      </c>
      <c r="B29" s="22" t="s">
        <v>595</v>
      </c>
      <c r="C29" s="147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1"/>
  <sheetViews>
    <sheetView topLeftCell="A136" zoomScaleNormal="100" workbookViewId="0">
      <selection activeCell="I71" sqref="I71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73" t="s">
        <v>596</v>
      </c>
      <c r="B1" s="173"/>
      <c r="C1" s="173"/>
      <c r="D1" s="20" t="s">
        <v>498</v>
      </c>
      <c r="E1" s="21">
        <v>2025</v>
      </c>
    </row>
    <row r="2" spans="1:5" s="28" customFormat="1" ht="18.95" customHeight="1" x14ac:dyDescent="0.25">
      <c r="A2" s="173" t="s">
        <v>505</v>
      </c>
      <c r="B2" s="173"/>
      <c r="C2" s="173"/>
      <c r="D2" s="20" t="s">
        <v>499</v>
      </c>
      <c r="E2" s="21" t="s">
        <v>501</v>
      </c>
    </row>
    <row r="3" spans="1:5" s="28" customFormat="1" ht="18.95" customHeight="1" x14ac:dyDescent="0.25">
      <c r="A3" s="173" t="s">
        <v>597</v>
      </c>
      <c r="B3" s="173"/>
      <c r="C3" s="173"/>
      <c r="D3" s="20" t="s">
        <v>500</v>
      </c>
      <c r="E3" s="21">
        <v>3</v>
      </c>
    </row>
    <row r="4" spans="1:5" s="28" customFormat="1" ht="18.95" customHeight="1" x14ac:dyDescent="0.25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584</v>
      </c>
      <c r="B7" s="24"/>
      <c r="C7" s="24"/>
      <c r="D7" s="24"/>
      <c r="E7" s="137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8"/>
    </row>
    <row r="9" spans="1:5" x14ac:dyDescent="0.2">
      <c r="A9" s="26">
        <v>1111</v>
      </c>
      <c r="B9" s="22" t="s">
        <v>401</v>
      </c>
      <c r="C9" s="147">
        <v>15000</v>
      </c>
      <c r="D9" s="147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7">
        <v>14245669.720000001</v>
      </c>
      <c r="D10" s="147">
        <v>13623141.67</v>
      </c>
    </row>
    <row r="11" spans="1:5" x14ac:dyDescent="0.2">
      <c r="A11" s="26">
        <v>1113</v>
      </c>
      <c r="B11" s="22" t="s">
        <v>403</v>
      </c>
      <c r="C11" s="147">
        <v>0</v>
      </c>
      <c r="D11" s="147">
        <v>0</v>
      </c>
    </row>
    <row r="12" spans="1:5" x14ac:dyDescent="0.2">
      <c r="A12" s="26">
        <v>1114</v>
      </c>
      <c r="B12" s="22" t="s">
        <v>117</v>
      </c>
      <c r="C12" s="147">
        <v>0</v>
      </c>
      <c r="D12" s="147">
        <v>0</v>
      </c>
    </row>
    <row r="13" spans="1:5" x14ac:dyDescent="0.2">
      <c r="A13" s="26">
        <v>1115</v>
      </c>
      <c r="B13" s="22" t="s">
        <v>118</v>
      </c>
      <c r="C13" s="147">
        <v>0</v>
      </c>
      <c r="D13" s="147">
        <v>0</v>
      </c>
    </row>
    <row r="14" spans="1:5" x14ac:dyDescent="0.2">
      <c r="A14" s="26">
        <v>1116</v>
      </c>
      <c r="B14" s="22" t="s">
        <v>404</v>
      </c>
      <c r="C14" s="147">
        <v>0</v>
      </c>
      <c r="D14" s="147">
        <v>0</v>
      </c>
    </row>
    <row r="15" spans="1:5" x14ac:dyDescent="0.2">
      <c r="A15" s="26">
        <v>1119</v>
      </c>
      <c r="B15" s="22" t="s">
        <v>405</v>
      </c>
      <c r="C15" s="147">
        <v>0</v>
      </c>
      <c r="D15" s="147">
        <v>0</v>
      </c>
    </row>
    <row r="16" spans="1:5" x14ac:dyDescent="0.2">
      <c r="A16" s="33">
        <v>1110</v>
      </c>
      <c r="B16" s="34" t="s">
        <v>519</v>
      </c>
      <c r="C16" s="148">
        <f>SUM(C9:C15)</f>
        <v>14260669.720000001</v>
      </c>
      <c r="D16" s="148">
        <f>SUM(D9:D15)</f>
        <v>13623141.67</v>
      </c>
    </row>
    <row r="19" spans="1:5" x14ac:dyDescent="0.2">
      <c r="A19" s="24" t="s">
        <v>585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8">
        <f>SUM(C22:C28)</f>
        <v>2264455.56</v>
      </c>
      <c r="D21" s="148">
        <f>SUM(D22:D28)</f>
        <v>81893.679999999993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47">
        <v>0</v>
      </c>
      <c r="D22" s="147">
        <v>0</v>
      </c>
    </row>
    <row r="23" spans="1:5" x14ac:dyDescent="0.2">
      <c r="A23" s="26">
        <v>1232</v>
      </c>
      <c r="B23" s="22" t="s">
        <v>151</v>
      </c>
      <c r="C23" s="147">
        <v>0</v>
      </c>
      <c r="D23" s="147">
        <v>0</v>
      </c>
    </row>
    <row r="24" spans="1:5" x14ac:dyDescent="0.2">
      <c r="A24" s="26">
        <v>1233</v>
      </c>
      <c r="B24" s="22" t="s">
        <v>152</v>
      </c>
      <c r="C24" s="147">
        <v>0</v>
      </c>
      <c r="D24" s="147">
        <v>0</v>
      </c>
    </row>
    <row r="25" spans="1:5" x14ac:dyDescent="0.2">
      <c r="A25" s="26">
        <v>1234</v>
      </c>
      <c r="B25" s="22" t="s">
        <v>153</v>
      </c>
      <c r="C25" s="147">
        <v>0</v>
      </c>
      <c r="D25" s="147">
        <v>0</v>
      </c>
    </row>
    <row r="26" spans="1:5" x14ac:dyDescent="0.2">
      <c r="A26" s="26">
        <v>1235</v>
      </c>
      <c r="B26" s="22" t="s">
        <v>154</v>
      </c>
      <c r="C26" s="147">
        <v>0</v>
      </c>
      <c r="D26" s="147">
        <v>0</v>
      </c>
    </row>
    <row r="27" spans="1:5" x14ac:dyDescent="0.2">
      <c r="A27" s="26">
        <v>1236</v>
      </c>
      <c r="B27" s="22" t="s">
        <v>155</v>
      </c>
      <c r="C27" s="147">
        <v>2264455.56</v>
      </c>
      <c r="D27" s="147">
        <v>81893.679999999993</v>
      </c>
    </row>
    <row r="28" spans="1:5" x14ac:dyDescent="0.2">
      <c r="A28" s="26">
        <v>1239</v>
      </c>
      <c r="B28" s="22" t="s">
        <v>156</v>
      </c>
      <c r="C28" s="147">
        <v>0</v>
      </c>
      <c r="D28" s="147">
        <v>0</v>
      </c>
    </row>
    <row r="29" spans="1:5" x14ac:dyDescent="0.2">
      <c r="A29" s="33">
        <v>1240</v>
      </c>
      <c r="B29" s="34" t="s">
        <v>157</v>
      </c>
      <c r="C29" s="148">
        <f>SUM(C30:C37)</f>
        <v>382200</v>
      </c>
      <c r="D29" s="148">
        <f>SUM(D30:D37)</f>
        <v>1514186.3800000001</v>
      </c>
    </row>
    <row r="30" spans="1:5" x14ac:dyDescent="0.2">
      <c r="A30" s="26">
        <v>1241</v>
      </c>
      <c r="B30" s="22" t="s">
        <v>158</v>
      </c>
      <c r="C30" s="147">
        <v>382200</v>
      </c>
      <c r="D30" s="147">
        <v>0</v>
      </c>
    </row>
    <row r="31" spans="1:5" x14ac:dyDescent="0.2">
      <c r="A31" s="26">
        <v>1242</v>
      </c>
      <c r="B31" s="22" t="s">
        <v>159</v>
      </c>
      <c r="C31" s="147">
        <v>0</v>
      </c>
      <c r="D31" s="147">
        <v>587859.93000000005</v>
      </c>
    </row>
    <row r="32" spans="1:5" x14ac:dyDescent="0.2">
      <c r="A32" s="26">
        <v>1243</v>
      </c>
      <c r="B32" s="22" t="s">
        <v>160</v>
      </c>
      <c r="C32" s="147">
        <v>0</v>
      </c>
      <c r="D32" s="147">
        <v>158826.45000000001</v>
      </c>
    </row>
    <row r="33" spans="1:5" x14ac:dyDescent="0.2">
      <c r="A33" s="26">
        <v>1244</v>
      </c>
      <c r="B33" s="22" t="s">
        <v>161</v>
      </c>
      <c r="C33" s="147">
        <v>0</v>
      </c>
      <c r="D33" s="147">
        <v>767500</v>
      </c>
    </row>
    <row r="34" spans="1:5" x14ac:dyDescent="0.2">
      <c r="A34" s="26">
        <v>1245</v>
      </c>
      <c r="B34" s="22" t="s">
        <v>162</v>
      </c>
      <c r="C34" s="147">
        <v>0</v>
      </c>
      <c r="D34" s="147">
        <v>0</v>
      </c>
    </row>
    <row r="35" spans="1:5" x14ac:dyDescent="0.2">
      <c r="A35" s="26">
        <v>1246</v>
      </c>
      <c r="B35" s="22" t="s">
        <v>163</v>
      </c>
      <c r="C35" s="147">
        <v>0</v>
      </c>
      <c r="D35" s="147">
        <v>0</v>
      </c>
    </row>
    <row r="36" spans="1:5" x14ac:dyDescent="0.2">
      <c r="A36" s="26">
        <v>1247</v>
      </c>
      <c r="B36" s="22" t="s">
        <v>164</v>
      </c>
      <c r="C36" s="147">
        <v>0</v>
      </c>
      <c r="D36" s="147">
        <v>0</v>
      </c>
    </row>
    <row r="37" spans="1:5" x14ac:dyDescent="0.2">
      <c r="A37" s="26">
        <v>1248</v>
      </c>
      <c r="B37" s="22" t="s">
        <v>165</v>
      </c>
      <c r="C37" s="147">
        <v>0</v>
      </c>
      <c r="D37" s="147">
        <v>0</v>
      </c>
    </row>
    <row r="38" spans="1:5" x14ac:dyDescent="0.2">
      <c r="A38" s="118">
        <v>1250</v>
      </c>
      <c r="B38" s="119" t="s">
        <v>167</v>
      </c>
      <c r="C38" s="149">
        <f>SUM(C39:C43)</f>
        <v>0</v>
      </c>
      <c r="D38" s="149">
        <f>SUM(D39:D43)</f>
        <v>0</v>
      </c>
    </row>
    <row r="39" spans="1:5" x14ac:dyDescent="0.2">
      <c r="A39" s="120">
        <v>1251</v>
      </c>
      <c r="B39" s="121" t="s">
        <v>168</v>
      </c>
      <c r="C39" s="150">
        <v>0</v>
      </c>
      <c r="D39" s="150">
        <v>0</v>
      </c>
    </row>
    <row r="40" spans="1:5" x14ac:dyDescent="0.2">
      <c r="A40" s="120">
        <v>1252</v>
      </c>
      <c r="B40" s="121" t="s">
        <v>169</v>
      </c>
      <c r="C40" s="150">
        <v>0</v>
      </c>
      <c r="D40" s="150">
        <v>0</v>
      </c>
    </row>
    <row r="41" spans="1:5" x14ac:dyDescent="0.2">
      <c r="A41" s="120">
        <v>1253</v>
      </c>
      <c r="B41" s="121" t="s">
        <v>170</v>
      </c>
      <c r="C41" s="150">
        <v>0</v>
      </c>
      <c r="D41" s="150">
        <v>0</v>
      </c>
    </row>
    <row r="42" spans="1:5" x14ac:dyDescent="0.2">
      <c r="A42" s="120">
        <v>1254</v>
      </c>
      <c r="B42" s="121" t="s">
        <v>171</v>
      </c>
      <c r="C42" s="150">
        <v>0</v>
      </c>
      <c r="D42" s="150">
        <v>0</v>
      </c>
    </row>
    <row r="43" spans="1:5" x14ac:dyDescent="0.2">
      <c r="A43" s="120">
        <v>1259</v>
      </c>
      <c r="B43" s="121" t="s">
        <v>172</v>
      </c>
      <c r="C43" s="150">
        <v>0</v>
      </c>
      <c r="D43" s="150">
        <v>0</v>
      </c>
    </row>
    <row r="44" spans="1:5" x14ac:dyDescent="0.2">
      <c r="B44" s="82" t="s">
        <v>520</v>
      </c>
      <c r="C44" s="148">
        <f>C21+C29+C38</f>
        <v>2646655.56</v>
      </c>
      <c r="D44" s="148">
        <f>D21+D29+D38</f>
        <v>1596080.06</v>
      </c>
    </row>
    <row r="45" spans="1:5" x14ac:dyDescent="0.2">
      <c r="E45" s="136"/>
    </row>
    <row r="46" spans="1:5" x14ac:dyDescent="0.2">
      <c r="A46" s="24" t="s">
        <v>586</v>
      </c>
      <c r="B46" s="24"/>
      <c r="C46" s="24"/>
      <c r="D46" s="24"/>
      <c r="E46" s="137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8"/>
    </row>
    <row r="48" spans="1:5" x14ac:dyDescent="0.2">
      <c r="A48" s="33">
        <v>3210</v>
      </c>
      <c r="B48" s="34" t="s">
        <v>521</v>
      </c>
      <c r="C48" s="148">
        <v>4766262.54</v>
      </c>
      <c r="D48" s="148">
        <v>806244.81</v>
      </c>
      <c r="E48" s="136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510</v>
      </c>
      <c r="C49" s="148">
        <f>C54+C66+C94+C97+C50</f>
        <v>50931.99</v>
      </c>
      <c r="D49" s="148">
        <f>D54+D66+D94+D97+D50</f>
        <v>1383745.2200000002</v>
      </c>
    </row>
    <row r="50" spans="1:4" x14ac:dyDescent="0.2">
      <c r="A50" s="96">
        <v>5100</v>
      </c>
      <c r="B50" s="97" t="s">
        <v>278</v>
      </c>
      <c r="C50" s="151">
        <f>SUM(C53+C51)</f>
        <v>0</v>
      </c>
      <c r="D50" s="151">
        <f>SUM(D53+D51)</f>
        <v>0</v>
      </c>
    </row>
    <row r="51" spans="1:4" x14ac:dyDescent="0.2">
      <c r="A51" s="123">
        <v>5120</v>
      </c>
      <c r="B51" s="134" t="s">
        <v>145</v>
      </c>
      <c r="C51" s="152">
        <f>C52</f>
        <v>0</v>
      </c>
      <c r="D51" s="152">
        <f>D52</f>
        <v>0</v>
      </c>
    </row>
    <row r="52" spans="1:4" x14ac:dyDescent="0.2">
      <c r="A52" s="116">
        <v>5120</v>
      </c>
      <c r="B52" s="135" t="s">
        <v>145</v>
      </c>
      <c r="C52" s="146">
        <v>0</v>
      </c>
      <c r="D52" s="146">
        <v>0</v>
      </c>
    </row>
    <row r="53" spans="1:4" x14ac:dyDescent="0.2">
      <c r="A53" s="98">
        <v>5130</v>
      </c>
      <c r="B53" s="99" t="s">
        <v>539</v>
      </c>
      <c r="C53" s="153">
        <v>0</v>
      </c>
      <c r="D53" s="153">
        <v>0</v>
      </c>
    </row>
    <row r="54" spans="1:4" x14ac:dyDescent="0.2">
      <c r="A54" s="33">
        <v>5400</v>
      </c>
      <c r="B54" s="34" t="s">
        <v>343</v>
      </c>
      <c r="C54" s="148">
        <f>C55+C57+C59+C61+C63</f>
        <v>0</v>
      </c>
      <c r="D54" s="148">
        <f>D55+D57+D59+D61+D63</f>
        <v>0</v>
      </c>
    </row>
    <row r="55" spans="1:4" x14ac:dyDescent="0.2">
      <c r="A55" s="26">
        <v>5410</v>
      </c>
      <c r="B55" s="22" t="s">
        <v>511</v>
      </c>
      <c r="C55" s="147">
        <f>C56</f>
        <v>0</v>
      </c>
      <c r="D55" s="147">
        <f>D56</f>
        <v>0</v>
      </c>
    </row>
    <row r="56" spans="1:4" x14ac:dyDescent="0.2">
      <c r="A56" s="26">
        <v>5411</v>
      </c>
      <c r="B56" s="22" t="s">
        <v>345</v>
      </c>
      <c r="C56" s="147">
        <v>0</v>
      </c>
      <c r="D56" s="147">
        <v>0</v>
      </c>
    </row>
    <row r="57" spans="1:4" x14ac:dyDescent="0.2">
      <c r="A57" s="26">
        <v>5420</v>
      </c>
      <c r="B57" s="22" t="s">
        <v>512</v>
      </c>
      <c r="C57" s="147">
        <f>C58</f>
        <v>0</v>
      </c>
      <c r="D57" s="147">
        <f>D58</f>
        <v>0</v>
      </c>
    </row>
    <row r="58" spans="1:4" x14ac:dyDescent="0.2">
      <c r="A58" s="26">
        <v>5421</v>
      </c>
      <c r="B58" s="22" t="s">
        <v>348</v>
      </c>
      <c r="C58" s="147">
        <v>0</v>
      </c>
      <c r="D58" s="147">
        <v>0</v>
      </c>
    </row>
    <row r="59" spans="1:4" x14ac:dyDescent="0.2">
      <c r="A59" s="26">
        <v>5430</v>
      </c>
      <c r="B59" s="22" t="s">
        <v>513</v>
      </c>
      <c r="C59" s="147">
        <f>C60</f>
        <v>0</v>
      </c>
      <c r="D59" s="147">
        <f>D60</f>
        <v>0</v>
      </c>
    </row>
    <row r="60" spans="1:4" x14ac:dyDescent="0.2">
      <c r="A60" s="26">
        <v>5431</v>
      </c>
      <c r="B60" s="22" t="s">
        <v>351</v>
      </c>
      <c r="C60" s="147">
        <v>0</v>
      </c>
      <c r="D60" s="147">
        <v>0</v>
      </c>
    </row>
    <row r="61" spans="1:4" x14ac:dyDescent="0.2">
      <c r="A61" s="26">
        <v>5440</v>
      </c>
      <c r="B61" s="22" t="s">
        <v>514</v>
      </c>
      <c r="C61" s="147">
        <f>C62</f>
        <v>0</v>
      </c>
      <c r="D61" s="147">
        <f>D62</f>
        <v>0</v>
      </c>
    </row>
    <row r="62" spans="1:4" x14ac:dyDescent="0.2">
      <c r="A62" s="26">
        <v>5441</v>
      </c>
      <c r="B62" s="22" t="s">
        <v>514</v>
      </c>
      <c r="C62" s="147">
        <v>0</v>
      </c>
      <c r="D62" s="147">
        <v>0</v>
      </c>
    </row>
    <row r="63" spans="1:4" x14ac:dyDescent="0.2">
      <c r="A63" s="26">
        <v>5450</v>
      </c>
      <c r="B63" s="22" t="s">
        <v>515</v>
      </c>
      <c r="C63" s="147">
        <f>SUM(C64:C65)</f>
        <v>0</v>
      </c>
      <c r="D63" s="147">
        <f>SUM(D64:D65)</f>
        <v>0</v>
      </c>
    </row>
    <row r="64" spans="1:4" x14ac:dyDescent="0.2">
      <c r="A64" s="26">
        <v>5451</v>
      </c>
      <c r="B64" s="22" t="s">
        <v>355</v>
      </c>
      <c r="C64" s="147">
        <v>0</v>
      </c>
      <c r="D64" s="147">
        <v>0</v>
      </c>
    </row>
    <row r="65" spans="1:4" x14ac:dyDescent="0.2">
      <c r="A65" s="26">
        <v>5452</v>
      </c>
      <c r="B65" s="22" t="s">
        <v>356</v>
      </c>
      <c r="C65" s="147">
        <v>0</v>
      </c>
      <c r="D65" s="147">
        <v>0</v>
      </c>
    </row>
    <row r="66" spans="1:4" x14ac:dyDescent="0.2">
      <c r="A66" s="33">
        <v>5500</v>
      </c>
      <c r="B66" s="34" t="s">
        <v>357</v>
      </c>
      <c r="C66" s="148">
        <f>C67+C76+C79+C85</f>
        <v>50931.99</v>
      </c>
      <c r="D66" s="148">
        <f>D67+D76+D79+D85</f>
        <v>743694.34000000008</v>
      </c>
    </row>
    <row r="67" spans="1:4" x14ac:dyDescent="0.2">
      <c r="A67" s="26">
        <v>5510</v>
      </c>
      <c r="B67" s="22" t="s">
        <v>358</v>
      </c>
      <c r="C67" s="147">
        <f>SUM(C68:C75)</f>
        <v>0</v>
      </c>
      <c r="D67" s="147">
        <f>SUM(D68:D75)</f>
        <v>661312.80000000005</v>
      </c>
    </row>
    <row r="68" spans="1:4" x14ac:dyDescent="0.2">
      <c r="A68" s="26">
        <v>5511</v>
      </c>
      <c r="B68" s="22" t="s">
        <v>359</v>
      </c>
      <c r="C68" s="147">
        <v>0</v>
      </c>
      <c r="D68" s="147">
        <v>0</v>
      </c>
    </row>
    <row r="69" spans="1:4" x14ac:dyDescent="0.2">
      <c r="A69" s="26">
        <v>5512</v>
      </c>
      <c r="B69" s="22" t="s">
        <v>360</v>
      </c>
      <c r="C69" s="147">
        <v>0</v>
      </c>
      <c r="D69" s="147">
        <v>0</v>
      </c>
    </row>
    <row r="70" spans="1:4" x14ac:dyDescent="0.2">
      <c r="A70" s="26">
        <v>5513</v>
      </c>
      <c r="B70" s="22" t="s">
        <v>361</v>
      </c>
      <c r="C70" s="147">
        <v>0</v>
      </c>
      <c r="D70" s="147">
        <v>196208</v>
      </c>
    </row>
    <row r="71" spans="1:4" x14ac:dyDescent="0.2">
      <c r="A71" s="26">
        <v>5514</v>
      </c>
      <c r="B71" s="22" t="s">
        <v>362</v>
      </c>
      <c r="C71" s="147">
        <v>0</v>
      </c>
      <c r="D71" s="147">
        <v>0</v>
      </c>
    </row>
    <row r="72" spans="1:4" x14ac:dyDescent="0.2">
      <c r="A72" s="26">
        <v>5515</v>
      </c>
      <c r="B72" s="22" t="s">
        <v>363</v>
      </c>
      <c r="C72" s="147">
        <v>0</v>
      </c>
      <c r="D72" s="147">
        <v>464201.8</v>
      </c>
    </row>
    <row r="73" spans="1:4" x14ac:dyDescent="0.2">
      <c r="A73" s="26">
        <v>5516</v>
      </c>
      <c r="B73" s="22" t="s">
        <v>364</v>
      </c>
      <c r="C73" s="147">
        <v>0</v>
      </c>
      <c r="D73" s="147">
        <v>0</v>
      </c>
    </row>
    <row r="74" spans="1:4" x14ac:dyDescent="0.2">
      <c r="A74" s="26">
        <v>5517</v>
      </c>
      <c r="B74" s="22" t="s">
        <v>365</v>
      </c>
      <c r="C74" s="147">
        <v>0</v>
      </c>
      <c r="D74" s="147">
        <v>0</v>
      </c>
    </row>
    <row r="75" spans="1:4" x14ac:dyDescent="0.2">
      <c r="A75" s="26">
        <v>5518</v>
      </c>
      <c r="B75" s="22" t="s">
        <v>41</v>
      </c>
      <c r="C75" s="147">
        <v>0</v>
      </c>
      <c r="D75" s="147">
        <v>903</v>
      </c>
    </row>
    <row r="76" spans="1:4" x14ac:dyDescent="0.2">
      <c r="A76" s="26">
        <v>5520</v>
      </c>
      <c r="B76" s="22" t="s">
        <v>40</v>
      </c>
      <c r="C76" s="147">
        <f>SUM(C77:C78)</f>
        <v>0</v>
      </c>
      <c r="D76" s="147">
        <f>SUM(D77:D78)</f>
        <v>0</v>
      </c>
    </row>
    <row r="77" spans="1:4" x14ac:dyDescent="0.2">
      <c r="A77" s="26">
        <v>5521</v>
      </c>
      <c r="B77" s="22" t="s">
        <v>366</v>
      </c>
      <c r="C77" s="147">
        <v>0</v>
      </c>
      <c r="D77" s="147">
        <v>0</v>
      </c>
    </row>
    <row r="78" spans="1:4" x14ac:dyDescent="0.2">
      <c r="A78" s="26">
        <v>5522</v>
      </c>
      <c r="B78" s="22" t="s">
        <v>367</v>
      </c>
      <c r="C78" s="147">
        <v>0</v>
      </c>
      <c r="D78" s="147">
        <v>0</v>
      </c>
    </row>
    <row r="79" spans="1:4" x14ac:dyDescent="0.2">
      <c r="A79" s="26">
        <v>5530</v>
      </c>
      <c r="B79" s="22" t="s">
        <v>368</v>
      </c>
      <c r="C79" s="147">
        <f>SUM(C80:C84)</f>
        <v>0</v>
      </c>
      <c r="D79" s="147">
        <f>SUM(D80:D84)</f>
        <v>0</v>
      </c>
    </row>
    <row r="80" spans="1:4" x14ac:dyDescent="0.2">
      <c r="A80" s="26">
        <v>5531</v>
      </c>
      <c r="B80" s="22" t="s">
        <v>369</v>
      </c>
      <c r="C80" s="147">
        <v>0</v>
      </c>
      <c r="D80" s="147">
        <v>0</v>
      </c>
    </row>
    <row r="81" spans="1:4" x14ac:dyDescent="0.2">
      <c r="A81" s="26">
        <v>5532</v>
      </c>
      <c r="B81" s="22" t="s">
        <v>370</v>
      </c>
      <c r="C81" s="147">
        <v>0</v>
      </c>
      <c r="D81" s="147">
        <v>0</v>
      </c>
    </row>
    <row r="82" spans="1:4" x14ac:dyDescent="0.2">
      <c r="A82" s="26">
        <v>5533</v>
      </c>
      <c r="B82" s="22" t="s">
        <v>371</v>
      </c>
      <c r="C82" s="147">
        <v>0</v>
      </c>
      <c r="D82" s="147">
        <v>0</v>
      </c>
    </row>
    <row r="83" spans="1:4" x14ac:dyDescent="0.2">
      <c r="A83" s="26">
        <v>5534</v>
      </c>
      <c r="B83" s="22" t="s">
        <v>372</v>
      </c>
      <c r="C83" s="147">
        <v>0</v>
      </c>
      <c r="D83" s="147">
        <v>0</v>
      </c>
    </row>
    <row r="84" spans="1:4" x14ac:dyDescent="0.2">
      <c r="A84" s="26">
        <v>5535</v>
      </c>
      <c r="B84" s="22" t="s">
        <v>373</v>
      </c>
      <c r="C84" s="147">
        <v>0</v>
      </c>
      <c r="D84" s="147">
        <v>0</v>
      </c>
    </row>
    <row r="85" spans="1:4" x14ac:dyDescent="0.2">
      <c r="A85" s="26">
        <v>5590</v>
      </c>
      <c r="B85" s="22" t="s">
        <v>374</v>
      </c>
      <c r="C85" s="147">
        <f>SUM(C86:C93)</f>
        <v>50931.99</v>
      </c>
      <c r="D85" s="147">
        <f>SUM(D86:D93)</f>
        <v>82381.539999999994</v>
      </c>
    </row>
    <row r="86" spans="1:4" x14ac:dyDescent="0.2">
      <c r="A86" s="26">
        <v>5591</v>
      </c>
      <c r="B86" s="22" t="s">
        <v>375</v>
      </c>
      <c r="C86" s="147">
        <v>0</v>
      </c>
      <c r="D86" s="147">
        <v>0</v>
      </c>
    </row>
    <row r="87" spans="1:4" x14ac:dyDescent="0.2">
      <c r="A87" s="26">
        <v>5592</v>
      </c>
      <c r="B87" s="22" t="s">
        <v>376</v>
      </c>
      <c r="C87" s="147">
        <v>0</v>
      </c>
      <c r="D87" s="147">
        <v>0</v>
      </c>
    </row>
    <row r="88" spans="1:4" x14ac:dyDescent="0.2">
      <c r="A88" s="26">
        <v>5593</v>
      </c>
      <c r="B88" s="22" t="s">
        <v>377</v>
      </c>
      <c r="C88" s="147">
        <v>50924.5</v>
      </c>
      <c r="D88" s="147">
        <v>82415</v>
      </c>
    </row>
    <row r="89" spans="1:4" x14ac:dyDescent="0.2">
      <c r="A89" s="26">
        <v>5594</v>
      </c>
      <c r="B89" s="22" t="s">
        <v>378</v>
      </c>
      <c r="C89" s="147">
        <v>0</v>
      </c>
      <c r="D89" s="147">
        <v>0</v>
      </c>
    </row>
    <row r="90" spans="1:4" x14ac:dyDescent="0.2">
      <c r="A90" s="26">
        <v>5595</v>
      </c>
      <c r="B90" s="22" t="s">
        <v>379</v>
      </c>
      <c r="C90" s="147">
        <v>0</v>
      </c>
      <c r="D90" s="147">
        <v>0</v>
      </c>
    </row>
    <row r="91" spans="1:4" x14ac:dyDescent="0.2">
      <c r="A91" s="26">
        <v>5596</v>
      </c>
      <c r="B91" s="22" t="s">
        <v>274</v>
      </c>
      <c r="C91" s="147">
        <v>0</v>
      </c>
      <c r="D91" s="147">
        <v>0</v>
      </c>
    </row>
    <row r="92" spans="1:4" x14ac:dyDescent="0.2">
      <c r="A92" s="26">
        <v>5597</v>
      </c>
      <c r="B92" s="22" t="s">
        <v>380</v>
      </c>
      <c r="C92" s="147">
        <v>0</v>
      </c>
      <c r="D92" s="147">
        <v>0</v>
      </c>
    </row>
    <row r="93" spans="1:4" x14ac:dyDescent="0.2">
      <c r="A93" s="26">
        <v>5599</v>
      </c>
      <c r="B93" s="22" t="s">
        <v>381</v>
      </c>
      <c r="C93" s="147">
        <v>7.49</v>
      </c>
      <c r="D93" s="147">
        <v>-33.46</v>
      </c>
    </row>
    <row r="94" spans="1:4" x14ac:dyDescent="0.2">
      <c r="A94" s="33">
        <v>5600</v>
      </c>
      <c r="B94" s="34" t="s">
        <v>39</v>
      </c>
      <c r="C94" s="148">
        <f>C95</f>
        <v>0</v>
      </c>
      <c r="D94" s="148">
        <f>D95</f>
        <v>0</v>
      </c>
    </row>
    <row r="95" spans="1:4" x14ac:dyDescent="0.2">
      <c r="A95" s="26">
        <v>5610</v>
      </c>
      <c r="B95" s="22" t="s">
        <v>382</v>
      </c>
      <c r="C95" s="147">
        <f>C96</f>
        <v>0</v>
      </c>
      <c r="D95" s="147">
        <f>D96</f>
        <v>0</v>
      </c>
    </row>
    <row r="96" spans="1:4" x14ac:dyDescent="0.2">
      <c r="A96" s="26">
        <v>5611</v>
      </c>
      <c r="B96" s="22" t="s">
        <v>383</v>
      </c>
      <c r="C96" s="147">
        <v>0</v>
      </c>
      <c r="D96" s="147">
        <v>0</v>
      </c>
    </row>
    <row r="97" spans="1:4" x14ac:dyDescent="0.2">
      <c r="A97" s="33">
        <v>2110</v>
      </c>
      <c r="B97" s="85" t="s">
        <v>522</v>
      </c>
      <c r="C97" s="148">
        <f>SUM(C98:C102)</f>
        <v>0</v>
      </c>
      <c r="D97" s="148">
        <f>SUM(D98:D102)</f>
        <v>640050.88</v>
      </c>
    </row>
    <row r="98" spans="1:4" x14ac:dyDescent="0.2">
      <c r="A98" s="26">
        <v>2111</v>
      </c>
      <c r="B98" s="22" t="s">
        <v>523</v>
      </c>
      <c r="C98" s="147">
        <v>0</v>
      </c>
      <c r="D98" s="147">
        <v>0</v>
      </c>
    </row>
    <row r="99" spans="1:4" x14ac:dyDescent="0.2">
      <c r="A99" s="26">
        <v>2112</v>
      </c>
      <c r="B99" s="22" t="s">
        <v>524</v>
      </c>
      <c r="C99" s="147">
        <v>0</v>
      </c>
      <c r="D99" s="147">
        <v>33043.58</v>
      </c>
    </row>
    <row r="100" spans="1:4" x14ac:dyDescent="0.2">
      <c r="A100" s="26">
        <v>2112</v>
      </c>
      <c r="B100" s="22" t="s">
        <v>525</v>
      </c>
      <c r="C100" s="147">
        <v>0</v>
      </c>
      <c r="D100" s="147">
        <v>607007.30000000005</v>
      </c>
    </row>
    <row r="101" spans="1:4" x14ac:dyDescent="0.2">
      <c r="A101" s="26">
        <v>2115</v>
      </c>
      <c r="B101" s="22" t="s">
        <v>526</v>
      </c>
      <c r="C101" s="147">
        <v>0</v>
      </c>
      <c r="D101" s="147">
        <v>0</v>
      </c>
    </row>
    <row r="102" spans="1:4" x14ac:dyDescent="0.2">
      <c r="A102" s="26">
        <v>2114</v>
      </c>
      <c r="B102" s="22" t="s">
        <v>527</v>
      </c>
      <c r="C102" s="147">
        <v>0</v>
      </c>
      <c r="D102" s="147">
        <v>0</v>
      </c>
    </row>
    <row r="103" spans="1:4" x14ac:dyDescent="0.2">
      <c r="A103" s="98"/>
      <c r="B103" s="102" t="s">
        <v>540</v>
      </c>
      <c r="C103" s="151">
        <f>+C104</f>
        <v>0</v>
      </c>
      <c r="D103" s="151">
        <f>+D104</f>
        <v>0</v>
      </c>
    </row>
    <row r="104" spans="1:4" x14ac:dyDescent="0.2">
      <c r="A104" s="96">
        <v>1270</v>
      </c>
      <c r="B104" s="97" t="s">
        <v>173</v>
      </c>
      <c r="C104" s="154">
        <f>+C105</f>
        <v>0</v>
      </c>
      <c r="D104" s="154">
        <f>+D105</f>
        <v>0</v>
      </c>
    </row>
    <row r="105" spans="1:4" x14ac:dyDescent="0.2">
      <c r="A105" s="98">
        <v>1273</v>
      </c>
      <c r="B105" s="99" t="s">
        <v>541</v>
      </c>
      <c r="C105" s="155">
        <v>0</v>
      </c>
      <c r="D105" s="155">
        <v>0</v>
      </c>
    </row>
    <row r="106" spans="1:4" x14ac:dyDescent="0.2">
      <c r="A106" s="98"/>
      <c r="B106" s="102" t="s">
        <v>542</v>
      </c>
      <c r="C106" s="151">
        <f>+C107+C129</f>
        <v>50924.5</v>
      </c>
      <c r="D106" s="151">
        <f>+D107+D129</f>
        <v>82417.509999999995</v>
      </c>
    </row>
    <row r="107" spans="1:4" x14ac:dyDescent="0.2">
      <c r="A107" s="96">
        <v>4300</v>
      </c>
      <c r="B107" s="100" t="s">
        <v>590</v>
      </c>
      <c r="C107" s="154">
        <f>C121+C108+C111+C117+C119</f>
        <v>50924.5</v>
      </c>
      <c r="D107" s="156">
        <f>D121+D108+D111+D117+D119</f>
        <v>82417.509999999995</v>
      </c>
    </row>
    <row r="108" spans="1:4" x14ac:dyDescent="0.2">
      <c r="A108" s="96">
        <v>4310</v>
      </c>
      <c r="B108" s="100" t="s">
        <v>261</v>
      </c>
      <c r="C108" s="154">
        <f>SUM(C109:C110)</f>
        <v>0</v>
      </c>
      <c r="D108" s="154">
        <f>SUM(D109:D110)</f>
        <v>0</v>
      </c>
    </row>
    <row r="109" spans="1:4" x14ac:dyDescent="0.2">
      <c r="A109" s="98">
        <v>4311</v>
      </c>
      <c r="B109" s="101" t="s">
        <v>430</v>
      </c>
      <c r="C109" s="155">
        <v>0</v>
      </c>
      <c r="D109" s="157">
        <v>0</v>
      </c>
    </row>
    <row r="110" spans="1:4" x14ac:dyDescent="0.2">
      <c r="A110" s="98">
        <v>4319</v>
      </c>
      <c r="B110" s="101" t="s">
        <v>262</v>
      </c>
      <c r="C110" s="155">
        <v>0</v>
      </c>
      <c r="D110" s="157">
        <v>0</v>
      </c>
    </row>
    <row r="111" spans="1:4" x14ac:dyDescent="0.2">
      <c r="A111" s="96">
        <v>4320</v>
      </c>
      <c r="B111" s="100" t="s">
        <v>263</v>
      </c>
      <c r="C111" s="154">
        <f>SUM(C112:C116)</f>
        <v>0</v>
      </c>
      <c r="D111" s="154">
        <f>SUM(D112:D116)</f>
        <v>0</v>
      </c>
    </row>
    <row r="112" spans="1:4" x14ac:dyDescent="0.2">
      <c r="A112" s="98">
        <v>4321</v>
      </c>
      <c r="B112" s="101" t="s">
        <v>264</v>
      </c>
      <c r="C112" s="155">
        <v>0</v>
      </c>
      <c r="D112" s="157">
        <v>0</v>
      </c>
    </row>
    <row r="113" spans="1:4" x14ac:dyDescent="0.2">
      <c r="A113" s="98">
        <v>4322</v>
      </c>
      <c r="B113" s="101" t="s">
        <v>265</v>
      </c>
      <c r="C113" s="155">
        <v>0</v>
      </c>
      <c r="D113" s="157">
        <v>0</v>
      </c>
    </row>
    <row r="114" spans="1:4" x14ac:dyDescent="0.2">
      <c r="A114" s="98">
        <v>4323</v>
      </c>
      <c r="B114" s="101" t="s">
        <v>266</v>
      </c>
      <c r="C114" s="155">
        <v>0</v>
      </c>
      <c r="D114" s="157">
        <v>0</v>
      </c>
    </row>
    <row r="115" spans="1:4" x14ac:dyDescent="0.2">
      <c r="A115" s="98">
        <v>4324</v>
      </c>
      <c r="B115" s="101" t="s">
        <v>267</v>
      </c>
      <c r="C115" s="155">
        <v>0</v>
      </c>
      <c r="D115" s="157">
        <v>0</v>
      </c>
    </row>
    <row r="116" spans="1:4" x14ac:dyDescent="0.2">
      <c r="A116" s="98">
        <v>4325</v>
      </c>
      <c r="B116" s="101" t="s">
        <v>268</v>
      </c>
      <c r="C116" s="155">
        <v>0</v>
      </c>
      <c r="D116" s="157">
        <v>0</v>
      </c>
    </row>
    <row r="117" spans="1:4" x14ac:dyDescent="0.2">
      <c r="A117" s="96">
        <v>4330</v>
      </c>
      <c r="B117" s="100" t="s">
        <v>269</v>
      </c>
      <c r="C117" s="154">
        <f>C118</f>
        <v>0</v>
      </c>
      <c r="D117" s="154">
        <f>D118</f>
        <v>0</v>
      </c>
    </row>
    <row r="118" spans="1:4" x14ac:dyDescent="0.2">
      <c r="A118" s="98">
        <v>4331</v>
      </c>
      <c r="B118" s="101" t="s">
        <v>269</v>
      </c>
      <c r="C118" s="155">
        <v>0</v>
      </c>
      <c r="D118" s="157">
        <v>0</v>
      </c>
    </row>
    <row r="119" spans="1:4" x14ac:dyDescent="0.2">
      <c r="A119" s="96">
        <v>4340</v>
      </c>
      <c r="B119" s="100" t="s">
        <v>270</v>
      </c>
      <c r="C119" s="154">
        <f>C120</f>
        <v>0</v>
      </c>
      <c r="D119" s="154">
        <f>D120</f>
        <v>0</v>
      </c>
    </row>
    <row r="120" spans="1:4" x14ac:dyDescent="0.2">
      <c r="A120" s="98">
        <v>4341</v>
      </c>
      <c r="B120" s="101" t="s">
        <v>270</v>
      </c>
      <c r="C120" s="155">
        <v>0</v>
      </c>
      <c r="D120" s="157">
        <v>0</v>
      </c>
    </row>
    <row r="121" spans="1:4" x14ac:dyDescent="0.2">
      <c r="A121" s="123">
        <v>4390</v>
      </c>
      <c r="B121" s="124" t="s">
        <v>271</v>
      </c>
      <c r="C121" s="158">
        <f>SUM(C122:C128)</f>
        <v>50924.5</v>
      </c>
      <c r="D121" s="158">
        <f>SUM(D122:D128)</f>
        <v>82417.509999999995</v>
      </c>
    </row>
    <row r="122" spans="1:4" x14ac:dyDescent="0.2">
      <c r="A122" s="79">
        <v>4392</v>
      </c>
      <c r="B122" s="122" t="s">
        <v>272</v>
      </c>
      <c r="C122" s="159">
        <v>0</v>
      </c>
      <c r="D122" s="159">
        <v>0</v>
      </c>
    </row>
    <row r="123" spans="1:4" x14ac:dyDescent="0.2">
      <c r="A123" s="79">
        <v>4393</v>
      </c>
      <c r="B123" s="122" t="s">
        <v>431</v>
      </c>
      <c r="C123" s="159">
        <v>0</v>
      </c>
      <c r="D123" s="159">
        <v>0</v>
      </c>
    </row>
    <row r="124" spans="1:4" x14ac:dyDescent="0.2">
      <c r="A124" s="79">
        <v>4394</v>
      </c>
      <c r="B124" s="122" t="s">
        <v>273</v>
      </c>
      <c r="C124" s="159">
        <v>0</v>
      </c>
      <c r="D124" s="159">
        <v>0</v>
      </c>
    </row>
    <row r="125" spans="1:4" x14ac:dyDescent="0.2">
      <c r="A125" s="79">
        <v>4395</v>
      </c>
      <c r="B125" s="122" t="s">
        <v>274</v>
      </c>
      <c r="C125" s="159">
        <v>0</v>
      </c>
      <c r="D125" s="159">
        <v>0</v>
      </c>
    </row>
    <row r="126" spans="1:4" x14ac:dyDescent="0.2">
      <c r="A126" s="79">
        <v>4396</v>
      </c>
      <c r="B126" s="122" t="s">
        <v>275</v>
      </c>
      <c r="C126" s="159">
        <v>0</v>
      </c>
      <c r="D126" s="159">
        <v>0</v>
      </c>
    </row>
    <row r="127" spans="1:4" x14ac:dyDescent="0.2">
      <c r="A127" s="79">
        <v>4397</v>
      </c>
      <c r="B127" s="122" t="s">
        <v>432</v>
      </c>
      <c r="C127" s="159">
        <v>0</v>
      </c>
      <c r="D127" s="159">
        <v>0</v>
      </c>
    </row>
    <row r="128" spans="1:4" x14ac:dyDescent="0.2">
      <c r="A128" s="98">
        <v>4399</v>
      </c>
      <c r="B128" s="101" t="s">
        <v>271</v>
      </c>
      <c r="C128" s="155">
        <v>50924.5</v>
      </c>
      <c r="D128" s="155">
        <v>82417.509999999995</v>
      </c>
    </row>
    <row r="129" spans="1:4" x14ac:dyDescent="0.2">
      <c r="A129" s="33">
        <v>1120</v>
      </c>
      <c r="B129" s="85" t="s">
        <v>528</v>
      </c>
      <c r="C129" s="148">
        <f>SUM(C130:C138)</f>
        <v>0</v>
      </c>
      <c r="D129" s="148">
        <f>SUM(D130:D138)</f>
        <v>0</v>
      </c>
    </row>
    <row r="130" spans="1:4" x14ac:dyDescent="0.2">
      <c r="A130" s="26">
        <v>1124</v>
      </c>
      <c r="B130" s="86" t="s">
        <v>529</v>
      </c>
      <c r="C130" s="160">
        <v>0</v>
      </c>
      <c r="D130" s="147">
        <v>0</v>
      </c>
    </row>
    <row r="131" spans="1:4" x14ac:dyDescent="0.2">
      <c r="A131" s="26">
        <v>1124</v>
      </c>
      <c r="B131" s="86" t="s">
        <v>530</v>
      </c>
      <c r="C131" s="160">
        <v>0</v>
      </c>
      <c r="D131" s="147">
        <v>0</v>
      </c>
    </row>
    <row r="132" spans="1:4" x14ac:dyDescent="0.2">
      <c r="A132" s="26">
        <v>1124</v>
      </c>
      <c r="B132" s="86" t="s">
        <v>531</v>
      </c>
      <c r="C132" s="160">
        <v>0</v>
      </c>
      <c r="D132" s="147">
        <v>0</v>
      </c>
    </row>
    <row r="133" spans="1:4" x14ac:dyDescent="0.2">
      <c r="A133" s="26">
        <v>1124</v>
      </c>
      <c r="B133" s="86" t="s">
        <v>532</v>
      </c>
      <c r="C133" s="160">
        <v>0</v>
      </c>
      <c r="D133" s="147">
        <v>0</v>
      </c>
    </row>
    <row r="134" spans="1:4" x14ac:dyDescent="0.2">
      <c r="A134" s="26">
        <v>1124</v>
      </c>
      <c r="B134" s="86" t="s">
        <v>533</v>
      </c>
      <c r="C134" s="147">
        <v>0</v>
      </c>
      <c r="D134" s="147">
        <v>0</v>
      </c>
    </row>
    <row r="135" spans="1:4" x14ac:dyDescent="0.2">
      <c r="A135" s="26">
        <v>1124</v>
      </c>
      <c r="B135" s="86" t="s">
        <v>534</v>
      </c>
      <c r="C135" s="147">
        <v>0</v>
      </c>
      <c r="D135" s="147">
        <v>0</v>
      </c>
    </row>
    <row r="136" spans="1:4" x14ac:dyDescent="0.2">
      <c r="A136" s="26">
        <v>1122</v>
      </c>
      <c r="B136" s="86" t="s">
        <v>535</v>
      </c>
      <c r="C136" s="147">
        <v>0</v>
      </c>
      <c r="D136" s="147">
        <v>0</v>
      </c>
    </row>
    <row r="137" spans="1:4" x14ac:dyDescent="0.2">
      <c r="A137" s="26">
        <v>1122</v>
      </c>
      <c r="B137" s="86" t="s">
        <v>536</v>
      </c>
      <c r="C137" s="160">
        <v>0</v>
      </c>
      <c r="D137" s="147">
        <v>0</v>
      </c>
    </row>
    <row r="138" spans="1:4" x14ac:dyDescent="0.2">
      <c r="A138" s="26">
        <v>1122</v>
      </c>
      <c r="B138" s="86" t="s">
        <v>537</v>
      </c>
      <c r="C138" s="147">
        <v>0</v>
      </c>
      <c r="D138" s="147">
        <v>0</v>
      </c>
    </row>
    <row r="139" spans="1:4" x14ac:dyDescent="0.2">
      <c r="A139" s="26"/>
      <c r="B139" s="87" t="s">
        <v>538</v>
      </c>
      <c r="C139" s="148">
        <f>C48+C49-C103-C106</f>
        <v>4766270.03</v>
      </c>
      <c r="D139" s="148">
        <f>D48+D49-D103-D106</f>
        <v>2107572.5200000005</v>
      </c>
    </row>
    <row r="141" spans="1:4" x14ac:dyDescent="0.2">
      <c r="B141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D17" sqref="D17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4" t="s">
        <v>596</v>
      </c>
      <c r="B1" s="175"/>
      <c r="C1" s="176"/>
    </row>
    <row r="2" spans="1:3" s="29" customFormat="1" ht="18" customHeight="1" x14ac:dyDescent="0.25">
      <c r="A2" s="177" t="s">
        <v>506</v>
      </c>
      <c r="B2" s="178"/>
      <c r="C2" s="179"/>
    </row>
    <row r="3" spans="1:3" s="29" customFormat="1" ht="18" customHeight="1" x14ac:dyDescent="0.25">
      <c r="A3" s="177" t="s">
        <v>597</v>
      </c>
      <c r="B3" s="178"/>
      <c r="C3" s="179"/>
    </row>
    <row r="4" spans="1:3" s="31" customFormat="1" ht="18" customHeight="1" x14ac:dyDescent="0.2">
      <c r="A4" s="180" t="s">
        <v>507</v>
      </c>
      <c r="B4" s="181"/>
      <c r="C4" s="182"/>
    </row>
    <row r="5" spans="1:3" s="31" customFormat="1" ht="18" customHeight="1" x14ac:dyDescent="0.2">
      <c r="A5" s="183" t="s">
        <v>406</v>
      </c>
      <c r="B5" s="184"/>
      <c r="C5" s="129">
        <v>2025</v>
      </c>
    </row>
    <row r="6" spans="1:3" x14ac:dyDescent="0.2">
      <c r="A6" s="45" t="s">
        <v>435</v>
      </c>
      <c r="B6" s="45"/>
      <c r="C6" s="88">
        <v>30347622.859999999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50924.5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50924.5</v>
      </c>
    </row>
    <row r="15" spans="1:3" x14ac:dyDescent="0.2">
      <c r="A15" s="46"/>
      <c r="B15" s="53"/>
      <c r="C15" s="54"/>
    </row>
    <row r="16" spans="1:3" x14ac:dyDescent="0.2">
      <c r="A16" s="55" t="s">
        <v>592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543</v>
      </c>
      <c r="B21" s="60"/>
      <c r="C21" s="88">
        <f>C6+C8-C16</f>
        <v>30398547.359999999</v>
      </c>
    </row>
    <row r="23" spans="1:3" x14ac:dyDescent="0.2">
      <c r="B23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topLeftCell="A31" workbookViewId="0">
      <selection activeCell="B38" sqref="B38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85" t="s">
        <v>596</v>
      </c>
      <c r="B1" s="186"/>
      <c r="C1" s="187"/>
    </row>
    <row r="2" spans="1:3" s="32" customFormat="1" ht="18.95" customHeight="1" x14ac:dyDescent="0.25">
      <c r="A2" s="188" t="s">
        <v>508</v>
      </c>
      <c r="B2" s="189"/>
      <c r="C2" s="190"/>
    </row>
    <row r="3" spans="1:3" s="32" customFormat="1" ht="18.95" customHeight="1" x14ac:dyDescent="0.25">
      <c r="A3" s="188" t="s">
        <v>597</v>
      </c>
      <c r="B3" s="189"/>
      <c r="C3" s="190"/>
    </row>
    <row r="4" spans="1:3" x14ac:dyDescent="0.2">
      <c r="A4" s="180" t="s">
        <v>507</v>
      </c>
      <c r="B4" s="181"/>
      <c r="C4" s="182"/>
    </row>
    <row r="5" spans="1:3" ht="22.35" customHeight="1" x14ac:dyDescent="0.2">
      <c r="A5" s="191" t="s">
        <v>406</v>
      </c>
      <c r="B5" s="192"/>
      <c r="C5" s="129">
        <v>2025</v>
      </c>
    </row>
    <row r="6" spans="1:3" x14ac:dyDescent="0.2">
      <c r="A6" s="70" t="s">
        <v>448</v>
      </c>
      <c r="B6" s="45"/>
      <c r="C6" s="92">
        <v>28228008.390000001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2646655.56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382200</v>
      </c>
    </row>
    <row r="12" spans="1:3" x14ac:dyDescent="0.2">
      <c r="A12" s="76">
        <v>2.4</v>
      </c>
      <c r="B12" s="63" t="s">
        <v>159</v>
      </c>
      <c r="C12" s="93">
        <v>0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0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2264455.56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50931.99</v>
      </c>
    </row>
    <row r="32" spans="1:3" x14ac:dyDescent="0.2">
      <c r="A32" s="76" t="s">
        <v>470</v>
      </c>
      <c r="B32" s="63" t="s">
        <v>358</v>
      </c>
      <c r="C32" s="93">
        <v>0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0</v>
      </c>
    </row>
    <row r="35" spans="1:3" x14ac:dyDescent="0.2">
      <c r="A35" s="76" t="s">
        <v>473</v>
      </c>
      <c r="B35" s="63" t="s">
        <v>374</v>
      </c>
      <c r="C35" s="93">
        <v>50931.99</v>
      </c>
    </row>
    <row r="36" spans="1:3" x14ac:dyDescent="0.2">
      <c r="A36" s="76" t="s">
        <v>474</v>
      </c>
      <c r="B36" s="63" t="s">
        <v>382</v>
      </c>
      <c r="C36" s="93">
        <v>0</v>
      </c>
    </row>
    <row r="37" spans="1:3" x14ac:dyDescent="0.2">
      <c r="A37" s="76" t="s">
        <v>545</v>
      </c>
      <c r="B37" s="63" t="s">
        <v>593</v>
      </c>
      <c r="C37" s="93">
        <v>0</v>
      </c>
    </row>
    <row r="38" spans="1:3" x14ac:dyDescent="0.2">
      <c r="A38" s="76" t="s">
        <v>546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544</v>
      </c>
      <c r="B40" s="45"/>
      <c r="C40" s="88">
        <f>C6-C8+C31</f>
        <v>25632284.82</v>
      </c>
    </row>
    <row r="42" spans="1:3" x14ac:dyDescent="0.2">
      <c r="B42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tabSelected="1" topLeftCell="A52" zoomScale="70" zoomScaleNormal="70" workbookViewId="0">
      <selection activeCell="Q57" sqref="Q57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73" t="s">
        <v>596</v>
      </c>
      <c r="B1" s="194"/>
      <c r="C1" s="194"/>
      <c r="D1" s="194"/>
      <c r="E1" s="194"/>
      <c r="F1" s="194"/>
      <c r="G1" s="20" t="s">
        <v>498</v>
      </c>
      <c r="H1" s="21">
        <v>2025</v>
      </c>
    </row>
    <row r="2" spans="1:10" ht="18.95" customHeight="1" x14ac:dyDescent="0.2">
      <c r="A2" s="173" t="s">
        <v>509</v>
      </c>
      <c r="B2" s="194"/>
      <c r="C2" s="194"/>
      <c r="D2" s="194"/>
      <c r="E2" s="194"/>
      <c r="F2" s="194"/>
      <c r="G2" s="20" t="s">
        <v>499</v>
      </c>
      <c r="H2" s="21" t="s">
        <v>501</v>
      </c>
    </row>
    <row r="3" spans="1:10" ht="18.95" customHeight="1" x14ac:dyDescent="0.2">
      <c r="A3" s="195" t="s">
        <v>597</v>
      </c>
      <c r="B3" s="196"/>
      <c r="C3" s="196"/>
      <c r="D3" s="196"/>
      <c r="E3" s="196"/>
      <c r="F3" s="196"/>
      <c r="G3" s="20" t="s">
        <v>500</v>
      </c>
      <c r="H3" s="21">
        <v>3</v>
      </c>
    </row>
    <row r="4" spans="1:10" x14ac:dyDescent="0.2">
      <c r="A4" s="195" t="str">
        <f>'Notas a los Edos Financieros'!A4</f>
        <v>(Cifras en Pesos)</v>
      </c>
      <c r="B4" s="196"/>
      <c r="C4" s="196"/>
      <c r="D4" s="196"/>
      <c r="E4" s="196"/>
      <c r="F4" s="196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7">
        <v>0</v>
      </c>
      <c r="D10" s="147">
        <v>0</v>
      </c>
      <c r="E10" s="147">
        <v>0</v>
      </c>
      <c r="F10" s="14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7">
        <v>0</v>
      </c>
      <c r="D11" s="147">
        <v>0</v>
      </c>
      <c r="E11" s="147">
        <v>0</v>
      </c>
      <c r="F11" s="147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7">
        <v>0</v>
      </c>
      <c r="D12" s="147">
        <v>0</v>
      </c>
      <c r="E12" s="147">
        <v>0</v>
      </c>
      <c r="F12" s="147">
        <f t="shared" si="0"/>
        <v>0</v>
      </c>
    </row>
    <row r="13" spans="1:10" x14ac:dyDescent="0.2">
      <c r="A13" s="22">
        <v>7140</v>
      </c>
      <c r="B13" s="22" t="s">
        <v>76</v>
      </c>
      <c r="C13" s="147">
        <v>0</v>
      </c>
      <c r="D13" s="147">
        <v>0</v>
      </c>
      <c r="E13" s="147">
        <v>0</v>
      </c>
      <c r="F13" s="147">
        <f t="shared" si="0"/>
        <v>0</v>
      </c>
    </row>
    <row r="14" spans="1:10" x14ac:dyDescent="0.2">
      <c r="A14" s="22">
        <v>7150</v>
      </c>
      <c r="B14" s="22" t="s">
        <v>75</v>
      </c>
      <c r="C14" s="147">
        <v>0</v>
      </c>
      <c r="D14" s="147">
        <v>0</v>
      </c>
      <c r="E14" s="147">
        <v>0</v>
      </c>
      <c r="F14" s="147">
        <f t="shared" si="0"/>
        <v>0</v>
      </c>
    </row>
    <row r="15" spans="1:10" x14ac:dyDescent="0.2">
      <c r="A15" s="22">
        <v>7160</v>
      </c>
      <c r="B15" s="22" t="s">
        <v>74</v>
      </c>
      <c r="C15" s="147">
        <v>0</v>
      </c>
      <c r="D15" s="147">
        <v>0</v>
      </c>
      <c r="E15" s="147">
        <v>0</v>
      </c>
      <c r="F15" s="147">
        <f t="shared" si="0"/>
        <v>0</v>
      </c>
    </row>
    <row r="16" spans="1:10" x14ac:dyDescent="0.2">
      <c r="A16" s="22">
        <v>7210</v>
      </c>
      <c r="B16" s="22" t="s">
        <v>73</v>
      </c>
      <c r="C16" s="147">
        <v>0</v>
      </c>
      <c r="D16" s="147">
        <v>0</v>
      </c>
      <c r="E16" s="147">
        <v>0</v>
      </c>
      <c r="F16" s="147">
        <f t="shared" si="0"/>
        <v>0</v>
      </c>
    </row>
    <row r="17" spans="1:6" x14ac:dyDescent="0.2">
      <c r="A17" s="22">
        <v>7220</v>
      </c>
      <c r="B17" s="22" t="s">
        <v>72</v>
      </c>
      <c r="C17" s="147">
        <v>0</v>
      </c>
      <c r="D17" s="147">
        <v>0</v>
      </c>
      <c r="E17" s="147">
        <v>0</v>
      </c>
      <c r="F17" s="147">
        <f t="shared" si="0"/>
        <v>0</v>
      </c>
    </row>
    <row r="18" spans="1:6" x14ac:dyDescent="0.2">
      <c r="A18" s="22">
        <v>7230</v>
      </c>
      <c r="B18" s="22" t="s">
        <v>71</v>
      </c>
      <c r="C18" s="147">
        <v>0</v>
      </c>
      <c r="D18" s="147">
        <v>0</v>
      </c>
      <c r="E18" s="147">
        <v>0</v>
      </c>
      <c r="F18" s="147">
        <f t="shared" si="0"/>
        <v>0</v>
      </c>
    </row>
    <row r="19" spans="1:6" x14ac:dyDescent="0.2">
      <c r="A19" s="22">
        <v>7240</v>
      </c>
      <c r="B19" s="22" t="s">
        <v>70</v>
      </c>
      <c r="C19" s="147">
        <v>0</v>
      </c>
      <c r="D19" s="147">
        <v>0</v>
      </c>
      <c r="E19" s="147">
        <v>0</v>
      </c>
      <c r="F19" s="147">
        <f t="shared" si="0"/>
        <v>0</v>
      </c>
    </row>
    <row r="20" spans="1:6" x14ac:dyDescent="0.2">
      <c r="A20" s="22">
        <v>7250</v>
      </c>
      <c r="B20" s="22" t="s">
        <v>69</v>
      </c>
      <c r="C20" s="147">
        <v>0</v>
      </c>
      <c r="D20" s="147">
        <v>0</v>
      </c>
      <c r="E20" s="147">
        <v>0</v>
      </c>
      <c r="F20" s="147">
        <f t="shared" si="0"/>
        <v>0</v>
      </c>
    </row>
    <row r="21" spans="1:6" x14ac:dyDescent="0.2">
      <c r="A21" s="22">
        <v>7260</v>
      </c>
      <c r="B21" s="22" t="s">
        <v>68</v>
      </c>
      <c r="C21" s="147">
        <v>0</v>
      </c>
      <c r="D21" s="147">
        <v>0</v>
      </c>
      <c r="E21" s="147">
        <v>0</v>
      </c>
      <c r="F21" s="147">
        <f t="shared" si="0"/>
        <v>0</v>
      </c>
    </row>
    <row r="22" spans="1:6" x14ac:dyDescent="0.2">
      <c r="A22" s="22">
        <v>7310</v>
      </c>
      <c r="B22" s="22" t="s">
        <v>67</v>
      </c>
      <c r="C22" s="147">
        <v>0</v>
      </c>
      <c r="D22" s="147">
        <v>0</v>
      </c>
      <c r="E22" s="147">
        <v>0</v>
      </c>
      <c r="F22" s="147">
        <f t="shared" si="0"/>
        <v>0</v>
      </c>
    </row>
    <row r="23" spans="1:6" x14ac:dyDescent="0.2">
      <c r="A23" s="22">
        <v>7320</v>
      </c>
      <c r="B23" s="22" t="s">
        <v>66</v>
      </c>
      <c r="C23" s="147">
        <v>0</v>
      </c>
      <c r="D23" s="147">
        <v>0</v>
      </c>
      <c r="E23" s="147">
        <v>0</v>
      </c>
      <c r="F23" s="147">
        <f t="shared" si="0"/>
        <v>0</v>
      </c>
    </row>
    <row r="24" spans="1:6" x14ac:dyDescent="0.2">
      <c r="A24" s="22">
        <v>7330</v>
      </c>
      <c r="B24" s="22" t="s">
        <v>65</v>
      </c>
      <c r="C24" s="147">
        <v>0</v>
      </c>
      <c r="D24" s="147">
        <v>0</v>
      </c>
      <c r="E24" s="147">
        <v>0</v>
      </c>
      <c r="F24" s="147">
        <f t="shared" si="0"/>
        <v>0</v>
      </c>
    </row>
    <row r="25" spans="1:6" x14ac:dyDescent="0.2">
      <c r="A25" s="22">
        <v>7340</v>
      </c>
      <c r="B25" s="22" t="s">
        <v>64</v>
      </c>
      <c r="C25" s="147">
        <v>0</v>
      </c>
      <c r="D25" s="147">
        <v>0</v>
      </c>
      <c r="E25" s="147">
        <v>0</v>
      </c>
      <c r="F25" s="147">
        <f t="shared" si="0"/>
        <v>0</v>
      </c>
    </row>
    <row r="26" spans="1:6" x14ac:dyDescent="0.2">
      <c r="A26" s="22">
        <v>7350</v>
      </c>
      <c r="B26" s="22" t="s">
        <v>63</v>
      </c>
      <c r="C26" s="147">
        <v>0</v>
      </c>
      <c r="D26" s="147">
        <v>0</v>
      </c>
      <c r="E26" s="147">
        <v>0</v>
      </c>
      <c r="F26" s="147">
        <f t="shared" si="0"/>
        <v>0</v>
      </c>
    </row>
    <row r="27" spans="1:6" x14ac:dyDescent="0.2">
      <c r="A27" s="22">
        <v>7360</v>
      </c>
      <c r="B27" s="22" t="s">
        <v>62</v>
      </c>
      <c r="C27" s="147">
        <v>0</v>
      </c>
      <c r="D27" s="147">
        <v>0</v>
      </c>
      <c r="E27" s="147">
        <v>0</v>
      </c>
      <c r="F27" s="147">
        <f t="shared" si="0"/>
        <v>0</v>
      </c>
    </row>
    <row r="28" spans="1:6" x14ac:dyDescent="0.2">
      <c r="A28" s="22">
        <v>7410</v>
      </c>
      <c r="B28" s="22" t="s">
        <v>61</v>
      </c>
      <c r="C28" s="147">
        <v>0</v>
      </c>
      <c r="D28" s="147">
        <v>0</v>
      </c>
      <c r="E28" s="147">
        <v>0</v>
      </c>
      <c r="F28" s="147">
        <f t="shared" si="0"/>
        <v>0</v>
      </c>
    </row>
    <row r="29" spans="1:6" x14ac:dyDescent="0.2">
      <c r="A29" s="22">
        <v>7420</v>
      </c>
      <c r="B29" s="22" t="s">
        <v>60</v>
      </c>
      <c r="C29" s="147">
        <v>0</v>
      </c>
      <c r="D29" s="147">
        <v>0</v>
      </c>
      <c r="E29" s="147">
        <v>0</v>
      </c>
      <c r="F29" s="147">
        <f t="shared" si="0"/>
        <v>0</v>
      </c>
    </row>
    <row r="30" spans="1:6" x14ac:dyDescent="0.2">
      <c r="A30" s="22">
        <v>7510</v>
      </c>
      <c r="B30" s="22" t="s">
        <v>59</v>
      </c>
      <c r="C30" s="147">
        <v>0</v>
      </c>
      <c r="D30" s="147">
        <v>0</v>
      </c>
      <c r="E30" s="147">
        <v>0</v>
      </c>
      <c r="F30" s="147">
        <f t="shared" si="0"/>
        <v>0</v>
      </c>
    </row>
    <row r="31" spans="1:6" x14ac:dyDescent="0.2">
      <c r="A31" s="22">
        <v>7520</v>
      </c>
      <c r="B31" s="22" t="s">
        <v>58</v>
      </c>
      <c r="C31" s="147">
        <v>0</v>
      </c>
      <c r="D31" s="147">
        <v>0</v>
      </c>
      <c r="E31" s="147">
        <v>0</v>
      </c>
      <c r="F31" s="147">
        <f t="shared" si="0"/>
        <v>0</v>
      </c>
    </row>
    <row r="32" spans="1:6" x14ac:dyDescent="0.2">
      <c r="A32" s="22">
        <v>7610</v>
      </c>
      <c r="B32" s="22" t="s">
        <v>57</v>
      </c>
      <c r="C32" s="147">
        <v>0</v>
      </c>
      <c r="D32" s="147">
        <v>0</v>
      </c>
      <c r="E32" s="147">
        <v>0</v>
      </c>
      <c r="F32" s="147">
        <f t="shared" si="0"/>
        <v>0</v>
      </c>
    </row>
    <row r="33" spans="1:6" x14ac:dyDescent="0.2">
      <c r="A33" s="22">
        <v>7620</v>
      </c>
      <c r="B33" s="22" t="s">
        <v>56</v>
      </c>
      <c r="C33" s="147">
        <v>0</v>
      </c>
      <c r="D33" s="147">
        <v>0</v>
      </c>
      <c r="E33" s="147">
        <v>0</v>
      </c>
      <c r="F33" s="147">
        <f t="shared" si="0"/>
        <v>0</v>
      </c>
    </row>
    <row r="34" spans="1:6" x14ac:dyDescent="0.2">
      <c r="A34" s="22">
        <v>7630</v>
      </c>
      <c r="B34" s="22" t="s">
        <v>55</v>
      </c>
      <c r="C34" s="147">
        <v>0</v>
      </c>
      <c r="D34" s="147">
        <v>0</v>
      </c>
      <c r="E34" s="147">
        <v>0</v>
      </c>
      <c r="F34" s="147">
        <f t="shared" si="0"/>
        <v>0</v>
      </c>
    </row>
    <row r="35" spans="1:6" x14ac:dyDescent="0.2">
      <c r="A35" s="22">
        <v>7640</v>
      </c>
      <c r="B35" s="22" t="s">
        <v>54</v>
      </c>
      <c r="C35" s="147">
        <v>0</v>
      </c>
      <c r="D35" s="147">
        <v>0</v>
      </c>
      <c r="E35" s="147">
        <v>0</v>
      </c>
      <c r="F35" s="147">
        <f t="shared" ref="F35" si="1">C35+D35+E35</f>
        <v>0</v>
      </c>
    </row>
    <row r="36" spans="1:6" x14ac:dyDescent="0.2">
      <c r="C36" s="147"/>
      <c r="D36" s="147"/>
      <c r="E36" s="147"/>
      <c r="F36" s="147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3" t="s">
        <v>547</v>
      </c>
      <c r="C39" s="193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41087528.140000001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-15669746.27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4929840.99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-30347622.859999999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3" t="s">
        <v>548</v>
      </c>
      <c r="C48" s="193"/>
    </row>
    <row r="49" spans="1:3" x14ac:dyDescent="0.2">
      <c r="B49" s="131" t="s">
        <v>406</v>
      </c>
      <c r="C49" s="130">
        <f>H1</f>
        <v>2025</v>
      </c>
    </row>
    <row r="50" spans="1:3" x14ac:dyDescent="0.2">
      <c r="A50" s="22">
        <v>8210</v>
      </c>
      <c r="B50" s="103" t="s">
        <v>47</v>
      </c>
      <c r="C50" s="161">
        <v>-41087528.140000001</v>
      </c>
    </row>
    <row r="51" spans="1:3" x14ac:dyDescent="0.2">
      <c r="A51" s="22">
        <v>8220</v>
      </c>
      <c r="B51" s="103" t="s">
        <v>46</v>
      </c>
      <c r="C51" s="161">
        <v>12847409.76</v>
      </c>
    </row>
    <row r="52" spans="1:3" x14ac:dyDescent="0.2">
      <c r="A52" s="22">
        <v>8230</v>
      </c>
      <c r="B52" s="103" t="s">
        <v>594</v>
      </c>
      <c r="C52" s="161">
        <v>-4835736</v>
      </c>
    </row>
    <row r="53" spans="1:3" x14ac:dyDescent="0.2">
      <c r="A53" s="22">
        <v>8240</v>
      </c>
      <c r="B53" s="103" t="s">
        <v>45</v>
      </c>
      <c r="C53" s="161">
        <v>4847845.99</v>
      </c>
    </row>
    <row r="54" spans="1:3" x14ac:dyDescent="0.2">
      <c r="A54" s="22">
        <v>8250</v>
      </c>
      <c r="B54" s="103" t="s">
        <v>44</v>
      </c>
      <c r="C54" s="161">
        <v>0</v>
      </c>
    </row>
    <row r="55" spans="1:3" x14ac:dyDescent="0.2">
      <c r="A55" s="22">
        <v>8260</v>
      </c>
      <c r="B55" s="103" t="s">
        <v>43</v>
      </c>
      <c r="C55" s="161">
        <v>0</v>
      </c>
    </row>
    <row r="56" spans="1:3" x14ac:dyDescent="0.2">
      <c r="A56" s="22">
        <v>8270</v>
      </c>
      <c r="B56" s="103" t="s">
        <v>42</v>
      </c>
      <c r="C56" s="161">
        <v>28228008.390000001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Aux Contabilidad</cp:lastModifiedBy>
  <cp:lastPrinted>2019-02-13T21:19:08Z</cp:lastPrinted>
  <dcterms:created xsi:type="dcterms:W3CDTF">2012-12-11T20:36:24Z</dcterms:created>
  <dcterms:modified xsi:type="dcterms:W3CDTF">2025-10-13T18:14:43Z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