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_EPRR\Desktop\JUNIO_JAS\EEFF\"/>
    </mc:Choice>
  </mc:AlternateContent>
  <xr:revisionPtr revIDLastSave="0" documentId="13_ncr:1_{3F88F769-E526-4D91-9C6F-5F4DF1F39745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<sst xmlns="http://schemas.openxmlformats.org/spreadsheetml/2006/main" count="858" uniqueCount="603">
  <si>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</si>
  <si>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</si>
  <si>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</si>
  <si>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</si>
  <si>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</si>
  <si>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</si>
  <si>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</si>
  <si>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</si>
  <si>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</si>
  <si>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</si>
  <si>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</si>
  <si>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</si>
  <si>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</si>
  <si>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</si>
  <si>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</si>
  <si>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</si>
  <si>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</si>
  <si>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</si>
  <si>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</si>
  <si>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</si>
  <si>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</si>
  <si>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</si>
  <si>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</si>
  <si>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</si>
  <si>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</si>
  <si>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</si>
  <si>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</si>
  <si>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</si>
  <si>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</si>
  <si>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</si>
  <si>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</si>
  <si>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</si>
  <si>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</si>
  <si>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</si>
  <si>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</si>
  <si>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</si>
  <si>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</si>
  <si>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</si>
  <si>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</si>
  <si>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</si>
  <si>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</si>
  <si>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</si>
  <si>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</si>
  <si>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</si>
  <si>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</si>
  <si>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</si>
  <si>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</si>
  <si>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</si>
  <si>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</si>
  <si>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</si>
  <si>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</si>
  <si>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</si>
  <si>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</si>
  <si>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</si>
  <si>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</si>
  <si>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</si>
  <si>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</si>
  <si>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</si>
  <si>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</si>
  <si>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</si>
  <si>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</si>
  <si>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</si>
  <si>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</si>
  <si>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</si>
  <si>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</si>
  <si>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</si>
  <si>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</si>
  <si>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</si>
  <si>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</si>
  <si>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</si>
  <si>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</si>
  <si>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</si>
  <si>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</si>
  <si>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</si>
  <si>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</si>
  <si>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</si>
  <si>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</si>
  <si>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</si>
  <si>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</si>
  <si>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</si>
  <si>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</si>
  <si>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</si>
  <si>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</si>
  <si>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</si>
  <si>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</si>
  <si>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</si>
  <si>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</si>
  <si>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</si>
  <si>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</si>
  <si>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</si>
  <si>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</si>
  <si>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</si>
  <si>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</si>
  <si>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</si>
  <si>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</si>
  <si>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</si>
  <si>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</si>
  <si>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</si>
  <si>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</si>
  <si>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</si>
  <si>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</si>
  <si>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</si>
  <si>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</si>
  <si>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</si>
  <si>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</si>
  <si>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</si>
  <si>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</si>
  <si>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</si>
  <si>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</si>
  <si>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</si>
  <si>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</si>
  <si>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</si>
  <si>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</si>
  <si>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</si>
  <si>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</si>
  <si>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</si>
  <si>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</si>
  <si>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</si>
  <si>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</si>
  <si>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</si>
  <si>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</si>
  <si>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</si>
  <si>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</si>
  <si>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</si>
  <si>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</si>
  <si>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</si>
  <si>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</si>
  <si>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</si>
  <si>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</si>
  <si>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</si>
  <si>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</si>
  <si>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</si>
  <si>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</si>
  <si>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</si>
  <si>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</si>
  <si>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</si>
  <si>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</si>
  <si>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</si>
  <si>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</si>
  <si>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</si>
  <si>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</si>
  <si>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</si>
  <si>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</si>
  <si>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</si>
  <si>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</si>
  <si>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</si>
  <si>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</si>
  <si>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</si>
  <si>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</si>
  <si>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</si>
  <si>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</si>
  <si>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</si>
  <si>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</si>
  <si>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</si>
  <si>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</si>
  <si>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</si>
  <si>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</si>
  <si>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</si>
  <si>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</si>
  <si>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</si>
  <si>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</si>
  <si>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</si>
  <si>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</si>
  <si>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</si>
  <si>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</si>
  <si>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</si>
  <si>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</si>
  <si>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</si>
  <si>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</si>
  <si>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</si>
  <si>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</si>
  <si>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</si>
  <si>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</si>
  <si>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</si>
  <si>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</si>
  <si>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</si>
  <si>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</si>
  <si>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</si>
  <si>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</si>
  <si>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</si>
  <si>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</si>
  <si>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</si>
  <si>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</si>
  <si>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</si>
  <si>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</si>
  <si>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</si>
  <si>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</si>
  <si>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</si>
  <si>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</si>
  <si>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</si>
  <si>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</si>
  <si>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</si>
  <si>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</si>
  <si>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</si>
  <si>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</si>
  <si>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</si>
  <si>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</si>
  <si>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</si>
  <si>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</si>
  <si>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</si>
  <si>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</si>
  <si>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</si>
  <si>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</si>
  <si>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</si>
  <si>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</si>
  <si>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</si>
  <si>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</si>
  <si>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</si>
  <si>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</si>
  <si>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</si>
  <si>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</si>
  <si>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</si>
  <si>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</si>
  <si>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</si>
  <si>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</si>
  <si>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</si>
  <si>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</si>
  <si>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</si>
  <si>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</si>
  <si>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</si>
  <si>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</si>
  <si>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</si>
  <si>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</si>
  <si>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</si>
  <si>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</si>
  <si>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</si>
  <si>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</si>
  <si>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</si>
  <si>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</si>
  <si>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</si>
  <si>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</si>
  <si>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</si>
  <si>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</si>
  <si>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</si>
  <si>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</si>
  <si>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</si>
  <si>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</si>
  <si>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</si>
  <si>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</si>
  <si>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</si>
  <si>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</si>
  <si>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</si>
  <si>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</si>
  <si>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</si>
  <si>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</si>
  <si>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</si>
  <si>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</si>
  <si>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</si>
  <si>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</si>
  <si>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</si>
  <si>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</si>
  <si>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</si>
  <si>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</si>
  <si>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</si>
  <si>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</si>
  <si>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</si>
  <si>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</si>
  <si>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</si>
  <si>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</si>
  <si>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</si>
  <si>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</si>
  <si>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</si>
  <si>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</si>
  <si>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</si>
  <si>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</si>
  <si>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</si>
  <si>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</si>
  <si>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</si>
  <si>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</si>
  <si>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</si>
  <si>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</si>
  <si>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</si>
  <si>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</si>
  <si>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</si>
  <si>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</si>
  <si>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</si>
  <si>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</si>
  <si>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</si>
  <si>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</si>
  <si>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</si>
  <si>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</si>
  <si>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</si>
  <si>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</si>
  <si>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</si>
  <si>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</si>
  <si>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</si>
  <si>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</si>
  <si>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</si>
  <si>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</si>
  <si>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</si>
  <si>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</si>
  <si>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</si>
  <si>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</si>
  <si>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</si>
  <si>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</si>
  <si>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</si>
  <si>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</si>
  <si>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</si>
  <si>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</si>
  <si>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</si>
  <si>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</si>
  <si>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</si>
  <si>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</si>
  <si>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</si>
  <si>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</si>
  <si>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</si>
  <si>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</si>
  <si>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</si>
  <si>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</si>
  <si>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</si>
  <si>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</si>
  <si>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</si>
  <si>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</si>
  <si>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</si>
  <si>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</si>
  <si>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</si>
  <si>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</si>
  <si>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</si>
  <si>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</si>
  <si>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</si>
  <si>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</si>
  <si>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</si>
  <si>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</si>
  <si>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</si>
  <si>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</si>
  <si>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</si>
  <si>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</si>
  <si>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</si>
  <si>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</si>
  <si>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</si>
  <si>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</si>
  <si>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</si>
  <si>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</si>
  <si>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</si>
  <si>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</si>
  <si>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</si>
  <si>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</si>
  <si>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</si>
  <si>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</si>
  <si>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</si>
  <si>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</si>
  <si>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</si>
  <si>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</si>
  <si>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</si>
  <si>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</si>
  <si>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</si>
  <si>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</si>
  <si>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</si>
  <si>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</si>
  <si>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</si>
  <si>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</si>
  <si>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</si>
  <si>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</si>
  <si>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</si>
  <si>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</si>
  <si>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</si>
  <si>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</si>
  <si>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</si>
  <si>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</si>
  <si>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</si>
  <si>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</si>
  <si>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</si>
  <si>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</si>
  <si>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</si>
  <si>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</si>
  <si>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</si>
  <si>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</si>
  <si>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</si>
  <si>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</si>
  <si>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</si>
  <si>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</si>
  <si>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</si>
  <si>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</si>
  <si>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</si>
  <si>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</si>
  <si>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</si>
  <si>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</si>
  <si>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</si>
  <si>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</si>
  <si>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</si>
  <si>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</si>
  <si>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</si>
  <si>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</si>
  <si>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</si>
  <si>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</si>
  <si>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</si>
  <si>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</si>
  <si>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</si>
  <si>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</si>
  <si>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</si>
  <si>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</si>
  <si>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</si>
  <si>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</si>
  <si>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</si>
  <si>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</si>
  <si>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</si>
  <si>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</si>
  <si>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</si>
  <si>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</si>
  <si>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</si>
  <si>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</si>
  <si>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</si>
  <si>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</si>
  <si>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</si>
  <si>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</si>
  <si>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</si>
  <si>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</si>
  <si>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</si>
  <si>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</si>
  <si>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</si>
  <si>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</si>
  <si>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</si>
  <si>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</si>
  <si>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</si>
  <si>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</si>
  <si>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</si>
  <si>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</si>
  <si>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</si>
  <si>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</si>
  <si>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</si>
  <si>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</si>
  <si>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</si>
  <si>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</si>
  <si>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</si>
  <si>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</si>
  <si>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</si>
  <si>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</si>
  <si>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</si>
  <si>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</si>
  <si>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</si>
  <si>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</si>
  <si>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</si>
  <si>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</si>
  <si>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</si>
  <si>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</si>
  <si>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</si>
  <si>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</si>
  <si>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</si>
  <si>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</si>
  <si>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</si>
  <si>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</si>
  <si>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</si>
  <si>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</si>
  <si>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</si>
  <si>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</si>
  <si>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</si>
  <si>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</si>
  <si>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</si>
  <si>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</si>
  <si>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</si>
  <si>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</si>
  <si>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</si>
  <si>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</si>
  <si>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</si>
  <si>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</si>
  <si>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</si>
  <si>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</si>
  <si>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</si>
  <si>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</si>
  <si>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</si>
  <si>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</si>
  <si>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</si>
  <si>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</si>
  <si>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</si>
  <si>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</si>
  <si>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</si>
  <si>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</si>
  <si>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</si>
  <si>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</si>
  <si>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</si>
  <si>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</si>
  <si>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</si>
  <si>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</si>
  <si>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</si>
  <si>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</si>
  <si>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</si>
  <si>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</si>
  <si>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</si>
  <si>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</si>
  <si>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</si>
  <si>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</si>
  <si>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</si>
  <si>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</si>
  <si>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</si>
  <si>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</si>
  <si>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</si>
  <si>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</si>
  <si>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</si>
  <si>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</si>
  <si>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</si>
  <si>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</si>
  <si>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</si>
  <si>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</si>
  <si>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</si>
  <si>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</si>
  <si>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</si>
  <si>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</si>
  <si>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</si>
  <si>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</si>
  <si>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</si>
  <si>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</si>
  <si>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</si>
  <si>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</si>
  <si>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</si>
  <si>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</si>
  <si>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</si>
  <si>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</si>
  <si>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</si>
  <si>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</si>
  <si>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</si>
  <si>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</si>
  <si>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</si>
  <si>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</si>
  <si>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</si>
  <si>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</si>
  <si>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</si>
  <si>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</si>
  <si>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</si>
  <si>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</si>
  <si>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</si>
  <si>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</si>
  <si>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</si>
  <si>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</si>
  <si>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</si>
  <si>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</si>
  <si>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</si>
  <si>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</si>
  <si>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</si>
  <si>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</si>
  <si>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</si>
  <si>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</si>
  <si>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</si>
  <si>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</si>
  <si>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</si>
  <si>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</si>
  <si>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</si>
  <si>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</si>
  <si>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</si>
  <si>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</si>
  <si>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</si>
  <si>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</si>
  <si>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</si>
  <si>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</si>
  <si>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</si>
  <si>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</si>
  <si>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</si>
  <si>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</si>
  <si>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</si>
  <si>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</si>
  <si>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</si>
  <si>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</si>
  <si>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</si>
  <si>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</si>
  <si>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</si>
  <si>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</si>
  <si>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</si>
  <si>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</si>
  <si>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</si>
  <si>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</si>
  <si>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</si>
  <si>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</si>
  <si>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</si>
  <si>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</si>
  <si>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</si>
  <si>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</si>
  <si>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</si>
  <si>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</si>
  <si>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</si>
  <si>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</si>
  <si>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</si>
  <si>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</si>
  <si>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</si>
  <si>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</si>
  <si>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</si>
  <si>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</si>
  <si>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</si>
  <si>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</si>
  <si>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</si>
  <si>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</si>
  <si>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</si>
  <si>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</si>
  <si>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</si>
  <si>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</si>
  <si>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</si>
  <si>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</si>
  <si>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</si>
  <si>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</si>
  <si>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</si>
  <si>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</si>
  <si>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</si>
  <si>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</si>
  <si>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</si>
  <si>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</si>
  <si>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</si>
  <si>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</si>
  <si>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</si>
  <si>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</si>
  <si>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ESCUELA PREPARATORIA  REGIONAL DEL RINCON</t>
  </si>
  <si>
    <t>Del 1 de Enero al 30 de Junio de 2024</t>
  </si>
  <si>
    <t>3. Menos Ingresos Presupuestarios No Contables</t>
  </si>
  <si>
    <t>CUENTAS DE ORDEN PRESUPUESTARIO</t>
  </si>
  <si>
    <t>Materiales y Suministros (consumos)</t>
  </si>
  <si>
    <t>Modificaciones al Presupuesto de Egresos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</si>
</sst>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theme="1"/>
      <name val="Calibri"/>
      <scheme val="minor"/>
    </font>
    <font>
      <sz val="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5" fillId="0" borderId="2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2" fillId="0" borderId="1" xfId="13" applyFont="1" applyBorder="1" applyAlignment="1">
      <alignment vertical="center"/>
    </xf>
    <xf numFmtId="49" fontId="18" fillId="0" borderId="21" xfId="0" applyNumberFormat="1" applyFont="1" applyBorder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</cellXfs>
  <cellStyles count="21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20" xr:uid="{C7CBB505-36FA-4606-B2B8-5F50EBACDB0D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5" sqref="A5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3" t="s">
        <v>597</v>
      </c>
      <c r="B1" s="164"/>
      <c r="C1" s="115" t="s">
        <v>495</v>
      </c>
      <c r="D1" s="116">
        <v>2024</v>
      </c>
    </row>
    <row r="2" spans="1:4" ht="16.2" customHeight="1" x14ac:dyDescent="0.2">
      <c r="A2" s="165" t="s">
        <v>494</v>
      </c>
      <c r="B2" s="166"/>
      <c r="C2" s="10" t="s">
        <v>496</v>
      </c>
      <c r="D2" s="117" t="s">
        <v>501</v>
      </c>
    </row>
    <row r="3" spans="1:4" ht="16.2" customHeight="1" x14ac:dyDescent="0.2">
      <c r="A3" s="167" t="s">
        <v>598</v>
      </c>
      <c r="B3" s="168"/>
      <c r="C3" s="10" t="s">
        <v>497</v>
      </c>
      <c r="D3" s="118">
        <v>2</v>
      </c>
    </row>
    <row r="4" spans="1:4" ht="16.2" customHeight="1" x14ac:dyDescent="0.2">
      <c r="A4" s="169" t="s">
        <v>516</v>
      </c>
      <c r="B4" s="170"/>
      <c r="C4" s="170"/>
      <c r="D4" s="171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0.8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A5" sqref="A5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6" t="s">
        <v>597</v>
      </c>
      <c r="B1" s="166"/>
      <c r="C1" s="166"/>
      <c r="D1" s="10" t="s">
        <v>498</v>
      </c>
      <c r="E1" s="19">
        <v>2024</v>
      </c>
    </row>
    <row r="2" spans="1:5" s="11" customFormat="1" ht="18.899999999999999" customHeight="1" x14ac:dyDescent="0.3">
      <c r="A2" s="166" t="s">
        <v>503</v>
      </c>
      <c r="B2" s="166"/>
      <c r="C2" s="166"/>
      <c r="D2" s="10" t="s">
        <v>499</v>
      </c>
      <c r="E2" s="19" t="s">
        <v>501</v>
      </c>
    </row>
    <row r="3" spans="1:5" s="11" customFormat="1" ht="18.899999999999999" customHeight="1" x14ac:dyDescent="0.3">
      <c r="A3" s="166" t="s">
        <v>598</v>
      </c>
      <c r="B3" s="166"/>
      <c r="C3" s="166"/>
      <c r="D3" s="10" t="s">
        <v>500</v>
      </c>
      <c r="E3" s="19">
        <v>2</v>
      </c>
    </row>
    <row r="4" spans="1:5" s="11" customFormat="1" ht="18.899999999999999" customHeight="1" x14ac:dyDescent="0.3">
      <c r="A4" s="166" t="s">
        <v>516</v>
      </c>
      <c r="B4" s="166"/>
      <c r="C4" s="166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39" t="s">
        <v>222</v>
      </c>
      <c r="E8" s="39"/>
    </row>
    <row r="9" spans="1:5" x14ac:dyDescent="0.2">
      <c r="A9" s="120">
        <v>4000</v>
      </c>
      <c r="B9" s="119" t="s">
        <v>557</v>
      </c>
      <c r="C9" s="121">
        <f>SUM(C10+C57+C69)</f>
        <v>18167108.640000001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2634050.96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0.399999999999999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0.399999999999999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2634050.96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419</v>
      </c>
      <c r="C51" s="45">
        <v>2634050.96</v>
      </c>
      <c r="D51" s="80"/>
      <c r="E51" s="40"/>
    </row>
    <row r="52" spans="1:5" ht="20.399999999999999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425</v>
      </c>
      <c r="C57" s="121">
        <f>+C58+C64</f>
        <v>15324963.66</v>
      </c>
      <c r="D57" s="80"/>
      <c r="E57" s="40"/>
    </row>
    <row r="58" spans="1:5" ht="20.399999999999999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15324963.66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15324963.66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208094.02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208094.02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208094.02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276</v>
      </c>
      <c r="E93" s="39" t="s">
        <v>126</v>
      </c>
    </row>
    <row r="94" spans="1:5" x14ac:dyDescent="0.2">
      <c r="A94" s="123">
        <v>5000</v>
      </c>
      <c r="B94" s="119" t="s">
        <v>277</v>
      </c>
      <c r="C94" s="121">
        <f>C95+C123+C156+C166+C181+C210</f>
        <v>14322015.390000002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14281921.180000002</v>
      </c>
      <c r="D95" s="124">
        <f>C95/$C$94</f>
        <v>0.99720051899762685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11821288.700000001</v>
      </c>
      <c r="D96" s="124">
        <f t="shared" ref="D96:D159" si="0">C96/$C$94</f>
        <v>0.82539282203634046</v>
      </c>
      <c r="E96" s="42"/>
    </row>
    <row r="97" spans="1:5" x14ac:dyDescent="0.2">
      <c r="A97" s="44">
        <v>5111</v>
      </c>
      <c r="B97" s="42" t="s">
        <v>280</v>
      </c>
      <c r="C97" s="45">
        <v>3260352.83</v>
      </c>
      <c r="D97" s="46">
        <f t="shared" si="0"/>
        <v>0.22764623142888549</v>
      </c>
      <c r="E97" s="42"/>
    </row>
    <row r="98" spans="1:5" x14ac:dyDescent="0.2">
      <c r="A98" s="44">
        <v>5112</v>
      </c>
      <c r="B98" s="42" t="s">
        <v>281</v>
      </c>
      <c r="C98" s="45">
        <v>684895.79</v>
      </c>
      <c r="D98" s="46">
        <f t="shared" si="0"/>
        <v>4.7821187964803599E-2</v>
      </c>
      <c r="E98" s="42"/>
    </row>
    <row r="99" spans="1:5" x14ac:dyDescent="0.2">
      <c r="A99" s="44">
        <v>5113</v>
      </c>
      <c r="B99" s="42" t="s">
        <v>282</v>
      </c>
      <c r="C99" s="45">
        <v>2127376.04</v>
      </c>
      <c r="D99" s="46">
        <f t="shared" si="0"/>
        <v>0.14853887403901189</v>
      </c>
      <c r="E99" s="42"/>
    </row>
    <row r="100" spans="1:5" x14ac:dyDescent="0.2">
      <c r="A100" s="44">
        <v>5114</v>
      </c>
      <c r="B100" s="42" t="s">
        <v>283</v>
      </c>
      <c r="C100" s="45">
        <v>1168538.48</v>
      </c>
      <c r="D100" s="46">
        <f t="shared" si="0"/>
        <v>8.1590366172620055E-2</v>
      </c>
      <c r="E100" s="42"/>
    </row>
    <row r="101" spans="1:5" x14ac:dyDescent="0.2">
      <c r="A101" s="44">
        <v>5115</v>
      </c>
      <c r="B101" s="42" t="s">
        <v>284</v>
      </c>
      <c r="C101" s="45">
        <v>4476564.3</v>
      </c>
      <c r="D101" s="46">
        <f t="shared" si="0"/>
        <v>0.31256524854216061</v>
      </c>
      <c r="E101" s="42"/>
    </row>
    <row r="102" spans="1:5" x14ac:dyDescent="0.2">
      <c r="A102" s="44">
        <v>5116</v>
      </c>
      <c r="B102" s="42" t="s">
        <v>285</v>
      </c>
      <c r="C102" s="45">
        <v>103561.26</v>
      </c>
      <c r="D102" s="46">
        <f t="shared" si="0"/>
        <v>7.2309138888587646E-3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204415.02000000002</v>
      </c>
      <c r="D103" s="124">
        <f t="shared" si="0"/>
        <v>1.4272783154717724E-2</v>
      </c>
      <c r="E103" s="42"/>
    </row>
    <row r="104" spans="1:5" x14ac:dyDescent="0.2">
      <c r="A104" s="44">
        <v>5121</v>
      </c>
      <c r="B104" s="42" t="s">
        <v>287</v>
      </c>
      <c r="C104" s="45">
        <v>48095.92</v>
      </c>
      <c r="D104" s="46">
        <f t="shared" si="0"/>
        <v>3.3581810024852928E-3</v>
      </c>
      <c r="E104" s="42"/>
    </row>
    <row r="105" spans="1:5" x14ac:dyDescent="0.2">
      <c r="A105" s="44">
        <v>5122</v>
      </c>
      <c r="B105" s="42" t="s">
        <v>288</v>
      </c>
      <c r="C105" s="45">
        <v>3341.4</v>
      </c>
      <c r="D105" s="46">
        <f t="shared" si="0"/>
        <v>2.3330515357028949E-4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1161.01</v>
      </c>
      <c r="D107" s="46">
        <f t="shared" si="0"/>
        <v>8.1064708309882625E-5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59352.66</v>
      </c>
      <c r="D109" s="46">
        <f t="shared" si="0"/>
        <v>4.1441555803271623E-3</v>
      </c>
      <c r="E109" s="42"/>
    </row>
    <row r="110" spans="1:5" x14ac:dyDescent="0.2">
      <c r="A110" s="44">
        <v>5127</v>
      </c>
      <c r="B110" s="42" t="s">
        <v>293</v>
      </c>
      <c r="C110" s="45">
        <v>73799.8</v>
      </c>
      <c r="D110" s="46">
        <f t="shared" si="0"/>
        <v>5.1528921028481025E-3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18664.23</v>
      </c>
      <c r="D112" s="46">
        <f t="shared" si="0"/>
        <v>1.3031846071769929E-3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2256217.4600000004</v>
      </c>
      <c r="D113" s="124">
        <f t="shared" si="0"/>
        <v>0.15753491380656867</v>
      </c>
      <c r="E113" s="42"/>
    </row>
    <row r="114" spans="1:5" x14ac:dyDescent="0.2">
      <c r="A114" s="44">
        <v>5131</v>
      </c>
      <c r="B114" s="42" t="s">
        <v>297</v>
      </c>
      <c r="C114" s="45">
        <v>239910.53</v>
      </c>
      <c r="D114" s="46">
        <f t="shared" si="0"/>
        <v>1.6751171079421662E-2</v>
      </c>
      <c r="E114" s="42"/>
    </row>
    <row r="115" spans="1:5" x14ac:dyDescent="0.2">
      <c r="A115" s="44">
        <v>5132</v>
      </c>
      <c r="B115" s="42" t="s">
        <v>298</v>
      </c>
      <c r="C115" s="45">
        <v>276242.59000000003</v>
      </c>
      <c r="D115" s="46">
        <f t="shared" si="0"/>
        <v>1.9287969079608704E-2</v>
      </c>
      <c r="E115" s="42"/>
    </row>
    <row r="116" spans="1:5" x14ac:dyDescent="0.2">
      <c r="A116" s="44">
        <v>5133</v>
      </c>
      <c r="B116" s="42" t="s">
        <v>299</v>
      </c>
      <c r="C116" s="45">
        <v>415330.93</v>
      </c>
      <c r="D116" s="46">
        <f t="shared" si="0"/>
        <v>2.8999475191878E-2</v>
      </c>
      <c r="E116" s="42"/>
    </row>
    <row r="117" spans="1:5" x14ac:dyDescent="0.2">
      <c r="A117" s="44">
        <v>5134</v>
      </c>
      <c r="B117" s="42" t="s">
        <v>300</v>
      </c>
      <c r="C117" s="45">
        <v>54291.53</v>
      </c>
      <c r="D117" s="46">
        <f t="shared" si="0"/>
        <v>3.7907744490979765E-3</v>
      </c>
      <c r="E117" s="42"/>
    </row>
    <row r="118" spans="1:5" x14ac:dyDescent="0.2">
      <c r="A118" s="44">
        <v>5135</v>
      </c>
      <c r="B118" s="42" t="s">
        <v>301</v>
      </c>
      <c r="C118" s="45">
        <v>841090.35</v>
      </c>
      <c r="D118" s="46">
        <f t="shared" si="0"/>
        <v>5.8727094413490909E-2</v>
      </c>
      <c r="E118" s="42"/>
    </row>
    <row r="119" spans="1:5" x14ac:dyDescent="0.2">
      <c r="A119" s="44">
        <v>5136</v>
      </c>
      <c r="B119" s="42" t="s">
        <v>302</v>
      </c>
      <c r="C119" s="45">
        <v>35000</v>
      </c>
      <c r="D119" s="46">
        <f t="shared" si="0"/>
        <v>2.4437901403483965E-3</v>
      </c>
      <c r="E119" s="42"/>
    </row>
    <row r="120" spans="1:5" x14ac:dyDescent="0.2">
      <c r="A120" s="44">
        <v>5137</v>
      </c>
      <c r="B120" s="42" t="s">
        <v>303</v>
      </c>
      <c r="C120" s="45">
        <v>11524</v>
      </c>
      <c r="D120" s="46">
        <f t="shared" si="0"/>
        <v>8.046353593535692E-4</v>
      </c>
      <c r="E120" s="42"/>
    </row>
    <row r="121" spans="1:5" x14ac:dyDescent="0.2">
      <c r="A121" s="44">
        <v>5138</v>
      </c>
      <c r="B121" s="42" t="s">
        <v>304</v>
      </c>
      <c r="C121" s="45">
        <v>100749.08</v>
      </c>
      <c r="D121" s="46">
        <f t="shared" si="0"/>
        <v>7.0345602386620524E-3</v>
      </c>
      <c r="E121" s="42"/>
    </row>
    <row r="122" spans="1:5" x14ac:dyDescent="0.2">
      <c r="A122" s="44">
        <v>5139</v>
      </c>
      <c r="B122" s="42" t="s">
        <v>305</v>
      </c>
      <c r="C122" s="45">
        <v>282078.45</v>
      </c>
      <c r="D122" s="46">
        <f t="shared" si="0"/>
        <v>1.9695443854707374E-2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40094.21</v>
      </c>
      <c r="D181" s="124">
        <f t="shared" si="1"/>
        <v>2.7994810023730878E-3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40094.21</v>
      </c>
      <c r="D200" s="124">
        <f t="shared" si="1"/>
        <v>2.7994810023730878E-3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40094.5</v>
      </c>
      <c r="D203" s="46">
        <f t="shared" si="1"/>
        <v>2.7995012509199652E-3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-0.28999999999999998</v>
      </c>
      <c r="D209" s="46">
        <f t="shared" si="1"/>
        <v>-2.0248546877172427E-8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2" t="s">
        <v>597</v>
      </c>
      <c r="B1" s="173"/>
      <c r="C1" s="173"/>
      <c r="D1" s="173"/>
      <c r="E1" s="173"/>
      <c r="F1" s="173"/>
      <c r="G1" s="10" t="s">
        <v>498</v>
      </c>
      <c r="H1" s="19">
        <v>2024</v>
      </c>
    </row>
    <row r="2" spans="1:8" s="11" customFormat="1" ht="18.899999999999999" customHeight="1" x14ac:dyDescent="0.3">
      <c r="A2" s="172" t="s">
        <v>502</v>
      </c>
      <c r="B2" s="173"/>
      <c r="C2" s="173"/>
      <c r="D2" s="173"/>
      <c r="E2" s="173"/>
      <c r="F2" s="173"/>
      <c r="G2" s="10" t="s">
        <v>499</v>
      </c>
      <c r="H2" s="19" t="s">
        <v>501</v>
      </c>
    </row>
    <row r="3" spans="1:8" s="11" customFormat="1" ht="18.899999999999999" customHeight="1" x14ac:dyDescent="0.3">
      <c r="A3" s="172" t="s">
        <v>598</v>
      </c>
      <c r="B3" s="173"/>
      <c r="C3" s="173"/>
      <c r="D3" s="173"/>
      <c r="E3" s="173"/>
      <c r="F3" s="173"/>
      <c r="G3" s="10" t="s">
        <v>500</v>
      </c>
      <c r="H3" s="19">
        <v>2</v>
      </c>
    </row>
    <row r="4" spans="1:8" s="11" customFormat="1" ht="18.899999999999999" customHeight="1" x14ac:dyDescent="0.3">
      <c r="A4" s="172" t="s">
        <v>516</v>
      </c>
      <c r="B4" s="173"/>
      <c r="C4" s="173"/>
      <c r="D4" s="173"/>
      <c r="E4" s="173"/>
      <c r="F4" s="173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3099</v>
      </c>
      <c r="D15" s="18">
        <v>59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6105.83</v>
      </c>
      <c r="D20" s="18">
        <v>6105.83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561</v>
      </c>
      <c r="G55" s="15" t="s">
        <v>562</v>
      </c>
      <c r="H55" s="15" t="s">
        <v>99</v>
      </c>
      <c r="I55" s="15" t="s">
        <v>563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50390691.539999999</v>
      </c>
      <c r="D56" s="18">
        <f>SUM(D57:D63)</f>
        <v>0</v>
      </c>
      <c r="E56" s="18">
        <f>SUM(E57:E63)</f>
        <v>1590202.35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50390691.539999999</v>
      </c>
      <c r="D59" s="18">
        <v>0</v>
      </c>
      <c r="E59" s="18">
        <v>1590202.35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14635446.199999999</v>
      </c>
      <c r="D64" s="18">
        <f t="shared" ref="D64:E64" si="0">SUM(D65:D72)</f>
        <v>0</v>
      </c>
      <c r="E64" s="18">
        <f t="shared" si="0"/>
        <v>11421711.84</v>
      </c>
    </row>
    <row r="65" spans="1:9" x14ac:dyDescent="0.2">
      <c r="A65" s="16">
        <v>1241</v>
      </c>
      <c r="B65" s="14" t="s">
        <v>157</v>
      </c>
      <c r="C65" s="18">
        <v>6160354.6799999997</v>
      </c>
      <c r="D65" s="18">
        <v>0</v>
      </c>
      <c r="E65" s="18">
        <v>5557397.3099999996</v>
      </c>
    </row>
    <row r="66" spans="1:9" x14ac:dyDescent="0.2">
      <c r="A66" s="16">
        <v>1242</v>
      </c>
      <c r="B66" s="14" t="s">
        <v>158</v>
      </c>
      <c r="C66" s="18">
        <v>1851130.08</v>
      </c>
      <c r="D66" s="18">
        <v>0</v>
      </c>
      <c r="E66" s="18">
        <v>894699.03</v>
      </c>
    </row>
    <row r="67" spans="1:9" x14ac:dyDescent="0.2">
      <c r="A67" s="16">
        <v>1243</v>
      </c>
      <c r="B67" s="14" t="s">
        <v>159</v>
      </c>
      <c r="C67" s="18">
        <v>3321541.86</v>
      </c>
      <c r="D67" s="18">
        <v>0</v>
      </c>
      <c r="E67" s="18">
        <v>2902920.66</v>
      </c>
    </row>
    <row r="68" spans="1:9" x14ac:dyDescent="0.2">
      <c r="A68" s="16">
        <v>1244</v>
      </c>
      <c r="B68" s="14" t="s">
        <v>160</v>
      </c>
      <c r="C68" s="18">
        <v>1792199.64</v>
      </c>
      <c r="D68" s="18">
        <v>0</v>
      </c>
      <c r="E68" s="18">
        <v>1024700.15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1468671.95</v>
      </c>
      <c r="D70" s="18">
        <v>0</v>
      </c>
      <c r="E70" s="18">
        <v>1041994.69</v>
      </c>
    </row>
    <row r="71" spans="1:9" x14ac:dyDescent="0.2">
      <c r="A71" s="16">
        <v>1247</v>
      </c>
      <c r="B71" s="14" t="s">
        <v>163</v>
      </c>
      <c r="C71" s="18">
        <v>41547.99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564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5343.72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5343.72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584</v>
      </c>
    </row>
    <row r="110" spans="1:8" x14ac:dyDescent="0.2">
      <c r="A110" s="16">
        <v>2110</v>
      </c>
      <c r="B110" s="14" t="s">
        <v>188</v>
      </c>
      <c r="C110" s="18">
        <f>SUM(C111:C119)</f>
        <v>941402.46</v>
      </c>
      <c r="D110" s="18">
        <f>SUM(D111:D119)</f>
        <v>941402.46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5500</v>
      </c>
      <c r="D111" s="18">
        <f>C111</f>
        <v>5500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1650.07</v>
      </c>
      <c r="D112" s="18">
        <f t="shared" ref="D112:D119" si="1">C112</f>
        <v>1650.07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934252.39</v>
      </c>
      <c r="D117" s="18">
        <f t="shared" si="1"/>
        <v>934252.39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48000</v>
      </c>
    </row>
    <row r="128" spans="1:8" x14ac:dyDescent="0.2">
      <c r="A128" s="16">
        <v>2161</v>
      </c>
      <c r="B128" s="14" t="s">
        <v>203</v>
      </c>
      <c r="C128" s="18">
        <v>48000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A5" sqref="A5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4" t="s">
        <v>597</v>
      </c>
      <c r="B1" s="174"/>
      <c r="C1" s="174"/>
      <c r="D1" s="21" t="s">
        <v>498</v>
      </c>
      <c r="E1" s="22">
        <v>2024</v>
      </c>
    </row>
    <row r="2" spans="1:5" ht="18.899999999999999" customHeight="1" x14ac:dyDescent="0.2">
      <c r="A2" s="174" t="s">
        <v>504</v>
      </c>
      <c r="B2" s="174"/>
      <c r="C2" s="174"/>
      <c r="D2" s="21" t="s">
        <v>499</v>
      </c>
      <c r="E2" s="22" t="s">
        <v>501</v>
      </c>
    </row>
    <row r="3" spans="1:5" ht="18.899999999999999" customHeight="1" x14ac:dyDescent="0.2">
      <c r="A3" s="174" t="s">
        <v>598</v>
      </c>
      <c r="B3" s="174"/>
      <c r="C3" s="174"/>
      <c r="D3" s="21" t="s">
        <v>500</v>
      </c>
      <c r="E3" s="22">
        <v>2</v>
      </c>
    </row>
    <row r="4" spans="1:5" ht="18.899999999999999" customHeight="1" x14ac:dyDescent="0.2">
      <c r="A4" s="174" t="s">
        <v>516</v>
      </c>
      <c r="B4" s="174"/>
      <c r="C4" s="174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253</v>
      </c>
      <c r="C9" s="28">
        <v>37683405.799999997</v>
      </c>
    </row>
    <row r="10" spans="1:5" x14ac:dyDescent="0.2">
      <c r="A10" s="27">
        <v>3120</v>
      </c>
      <c r="B10" s="23" t="s">
        <v>384</v>
      </c>
      <c r="C10" s="28">
        <v>34393.19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3845093.25</v>
      </c>
    </row>
    <row r="16" spans="1:5" x14ac:dyDescent="0.2">
      <c r="A16" s="27">
        <v>3220</v>
      </c>
      <c r="B16" s="23" t="s">
        <v>388</v>
      </c>
      <c r="C16" s="28">
        <v>13574760.460000001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11153789.07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11153789.07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A5" sqref="A5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4" t="s">
        <v>597</v>
      </c>
      <c r="B1" s="174"/>
      <c r="C1" s="174"/>
      <c r="D1" s="21" t="s">
        <v>498</v>
      </c>
      <c r="E1" s="22">
        <v>2024</v>
      </c>
    </row>
    <row r="2" spans="1:5" s="29" customFormat="1" ht="18.899999999999999" customHeight="1" x14ac:dyDescent="0.3">
      <c r="A2" s="174" t="s">
        <v>505</v>
      </c>
      <c r="B2" s="174"/>
      <c r="C2" s="174"/>
      <c r="D2" s="21" t="s">
        <v>499</v>
      </c>
      <c r="E2" s="22" t="s">
        <v>501</v>
      </c>
    </row>
    <row r="3" spans="1:5" s="29" customFormat="1" ht="18.899999999999999" customHeight="1" x14ac:dyDescent="0.3">
      <c r="A3" s="174" t="s">
        <v>598</v>
      </c>
      <c r="B3" s="174"/>
      <c r="C3" s="174"/>
      <c r="D3" s="21" t="s">
        <v>500</v>
      </c>
      <c r="E3" s="22">
        <v>2</v>
      </c>
    </row>
    <row r="4" spans="1:5" s="29" customFormat="1" ht="18.899999999999999" customHeight="1" x14ac:dyDescent="0.3">
      <c r="A4" s="174" t="s">
        <v>516</v>
      </c>
      <c r="B4" s="174"/>
      <c r="C4" s="174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10000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15247415.85</v>
      </c>
      <c r="D10" s="28">
        <v>13694797.779999999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15257415.85</v>
      </c>
      <c r="D16" s="84">
        <f>SUM(D9:D15)</f>
        <v>13694797.779999999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1477757.8</v>
      </c>
      <c r="D29" s="84">
        <f>SUM(D30:D37)</f>
        <v>165951.08000000002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551431.35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158826.45000000001</v>
      </c>
      <c r="D32" s="28">
        <v>86551.08</v>
      </c>
    </row>
    <row r="33" spans="1:5" x14ac:dyDescent="0.2">
      <c r="A33" s="27">
        <v>1244</v>
      </c>
      <c r="B33" s="23" t="s">
        <v>160</v>
      </c>
      <c r="C33" s="28">
        <v>767500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79400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1477757.8</v>
      </c>
      <c r="D44" s="84">
        <f>D21+D29+D38</f>
        <v>165951.08000000002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3845093.25</v>
      </c>
      <c r="D48" s="84">
        <v>1042423.38</v>
      </c>
      <c r="E48" s="156"/>
    </row>
    <row r="49" spans="1:4" x14ac:dyDescent="0.2">
      <c r="A49" s="27"/>
      <c r="B49" s="85" t="s">
        <v>510</v>
      </c>
      <c r="C49" s="84">
        <f>C54+C66+C94+C97+C50</f>
        <v>106880.1</v>
      </c>
      <c r="D49" s="84">
        <f>D54+D66+D94+D97+D50</f>
        <v>960433.9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40094.21</v>
      </c>
      <c r="D66" s="84">
        <f>D67+D76+D79+D85</f>
        <v>572112.92000000004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492274.08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196208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293503.08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2563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40094.21</v>
      </c>
      <c r="D85" s="28">
        <f>SUM(D86:D93)</f>
        <v>79838.84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40094.5</v>
      </c>
      <c r="D88" s="28">
        <v>79832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-0.28999999999999998</v>
      </c>
      <c r="D93" s="28">
        <v>6.84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66785.89</v>
      </c>
      <c r="D97" s="84">
        <f>SUM(D98:D102)</f>
        <v>388320.98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4814.29</v>
      </c>
    </row>
    <row r="100" spans="1:4" x14ac:dyDescent="0.2">
      <c r="A100" s="27">
        <v>2112</v>
      </c>
      <c r="B100" s="23" t="s">
        <v>525</v>
      </c>
      <c r="C100" s="28">
        <v>66785.89</v>
      </c>
      <c r="D100" s="28">
        <v>383506.69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43193.02</v>
      </c>
      <c r="D112" s="102">
        <f>+D113+D135</f>
        <v>79832.94</v>
      </c>
    </row>
    <row r="113" spans="1:4" x14ac:dyDescent="0.2">
      <c r="A113" s="100">
        <v>4300</v>
      </c>
      <c r="B113" s="106" t="s">
        <v>596</v>
      </c>
      <c r="C113" s="107">
        <f>C127+C114+C117+C123+C125</f>
        <v>40094.019999999997</v>
      </c>
      <c r="D113" s="111">
        <f>D127+D114+D117+D123+D125</f>
        <v>79832.94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40094.019999999997</v>
      </c>
      <c r="D127" s="141">
        <f>SUM(D128:D134)</f>
        <v>79832.94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40094.019999999997</v>
      </c>
      <c r="D134" s="109">
        <v>79832.94</v>
      </c>
    </row>
    <row r="135" spans="1:4" x14ac:dyDescent="0.2">
      <c r="A135" s="34">
        <v>1120</v>
      </c>
      <c r="B135" s="88" t="s">
        <v>529</v>
      </c>
      <c r="C135" s="84">
        <f>SUM(C136:C144)</f>
        <v>3099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3099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3908780.33</v>
      </c>
      <c r="D145" s="84">
        <f>D48+D49+D103-D109-D112</f>
        <v>1923024.34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5" sqref="A5:B5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5" t="s">
        <v>597</v>
      </c>
      <c r="B1" s="176"/>
      <c r="C1" s="177"/>
    </row>
    <row r="2" spans="1:3" s="30" customFormat="1" ht="18" customHeight="1" x14ac:dyDescent="0.3">
      <c r="A2" s="178" t="s">
        <v>506</v>
      </c>
      <c r="B2" s="179"/>
      <c r="C2" s="180"/>
    </row>
    <row r="3" spans="1:3" s="30" customFormat="1" ht="18" customHeight="1" x14ac:dyDescent="0.3">
      <c r="A3" s="178" t="s">
        <v>598</v>
      </c>
      <c r="B3" s="179"/>
      <c r="C3" s="180"/>
    </row>
    <row r="4" spans="1:3" s="32" customFormat="1" ht="18" customHeight="1" x14ac:dyDescent="0.2">
      <c r="A4" s="181" t="s">
        <v>507</v>
      </c>
      <c r="B4" s="182"/>
      <c r="C4" s="183"/>
    </row>
    <row r="5" spans="1:3" s="32" customFormat="1" ht="18" customHeight="1" x14ac:dyDescent="0.2">
      <c r="A5" s="184" t="s">
        <v>406</v>
      </c>
      <c r="B5" s="185"/>
      <c r="C5" s="147">
        <v>2024</v>
      </c>
    </row>
    <row r="6" spans="1:3" x14ac:dyDescent="0.2">
      <c r="A6" s="47" t="s">
        <v>435</v>
      </c>
      <c r="B6" s="47"/>
      <c r="C6" s="92">
        <v>18127014.620000001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40094.019999999997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40094.019999999997</v>
      </c>
    </row>
    <row r="15" spans="1:3" x14ac:dyDescent="0.2">
      <c r="A15" s="48"/>
      <c r="B15" s="55"/>
      <c r="C15" s="56"/>
    </row>
    <row r="16" spans="1:3" x14ac:dyDescent="0.2">
      <c r="A16" s="159" t="s">
        <v>599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18167108.640000001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19" workbookViewId="0">
      <selection activeCell="B37" sqref="B37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6" t="s">
        <v>597</v>
      </c>
      <c r="B1" s="187"/>
      <c r="C1" s="188"/>
    </row>
    <row r="2" spans="1:3" s="33" customFormat="1" ht="18.899999999999999" customHeight="1" x14ac:dyDescent="0.3">
      <c r="A2" s="189" t="s">
        <v>508</v>
      </c>
      <c r="B2" s="190"/>
      <c r="C2" s="191"/>
    </row>
    <row r="3" spans="1:3" s="33" customFormat="1" ht="18.899999999999999" customHeight="1" x14ac:dyDescent="0.3">
      <c r="A3" s="189" t="s">
        <v>598</v>
      </c>
      <c r="B3" s="190"/>
      <c r="C3" s="191"/>
    </row>
    <row r="4" spans="1:3" x14ac:dyDescent="0.2">
      <c r="A4" s="181" t="s">
        <v>507</v>
      </c>
      <c r="B4" s="182"/>
      <c r="C4" s="183"/>
    </row>
    <row r="5" spans="1:3" ht="22.2" customHeight="1" x14ac:dyDescent="0.2">
      <c r="A5" s="192" t="s">
        <v>406</v>
      </c>
      <c r="B5" s="193"/>
      <c r="C5" s="147">
        <v>2024</v>
      </c>
    </row>
    <row r="6" spans="1:3" x14ac:dyDescent="0.2">
      <c r="A6" s="72" t="s">
        <v>448</v>
      </c>
      <c r="B6" s="47"/>
      <c r="C6" s="96">
        <v>15759678.98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1477757.8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551431.35</v>
      </c>
    </row>
    <row r="13" spans="1:3" x14ac:dyDescent="0.2">
      <c r="A13" s="78">
        <v>2.5</v>
      </c>
      <c r="B13" s="65" t="s">
        <v>159</v>
      </c>
      <c r="C13" s="97">
        <v>158826.45000000001</v>
      </c>
    </row>
    <row r="14" spans="1:3" x14ac:dyDescent="0.2">
      <c r="A14" s="78">
        <v>2.6</v>
      </c>
      <c r="B14" s="65" t="s">
        <v>160</v>
      </c>
      <c r="C14" s="97">
        <v>767500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166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40094.21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40094.21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162" t="s">
        <v>551</v>
      </c>
      <c r="B37" s="198" t="s">
        <v>601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14322015.390000001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25" workbookViewId="0">
      <selection activeCell="B52" sqref="B52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4" t="s">
        <v>597</v>
      </c>
      <c r="B1" s="195"/>
      <c r="C1" s="195"/>
      <c r="D1" s="195"/>
      <c r="E1" s="195"/>
      <c r="F1" s="195"/>
      <c r="G1" s="21" t="s">
        <v>498</v>
      </c>
      <c r="H1" s="22">
        <v>2024</v>
      </c>
    </row>
    <row r="2" spans="1:10" ht="18.899999999999999" customHeight="1" x14ac:dyDescent="0.2">
      <c r="A2" s="174" t="s">
        <v>509</v>
      </c>
      <c r="B2" s="195"/>
      <c r="C2" s="195"/>
      <c r="D2" s="195"/>
      <c r="E2" s="195"/>
      <c r="F2" s="195"/>
      <c r="G2" s="21" t="s">
        <v>499</v>
      </c>
      <c r="H2" s="22" t="s">
        <v>501</v>
      </c>
    </row>
    <row r="3" spans="1:10" ht="18.899999999999999" customHeight="1" x14ac:dyDescent="0.2">
      <c r="A3" s="196" t="s">
        <v>598</v>
      </c>
      <c r="B3" s="197"/>
      <c r="C3" s="197"/>
      <c r="D3" s="197"/>
      <c r="E3" s="197"/>
      <c r="F3" s="197"/>
      <c r="G3" s="21" t="s">
        <v>500</v>
      </c>
      <c r="H3" s="22">
        <v>2</v>
      </c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406</v>
      </c>
      <c r="C8" s="26" t="s">
        <v>109</v>
      </c>
      <c r="D8" s="26" t="s">
        <v>407</v>
      </c>
      <c r="E8" s="26" t="s">
        <v>408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60" t="s">
        <v>600</v>
      </c>
    </row>
    <row r="38" spans="1:6" x14ac:dyDescent="0.2">
      <c r="C38" s="28"/>
      <c r="D38" s="28"/>
      <c r="E38" s="28"/>
      <c r="F38" s="28"/>
    </row>
    <row r="39" spans="1:6" x14ac:dyDescent="0.2">
      <c r="B39" s="194" t="s">
        <v>553</v>
      </c>
      <c r="C39" s="194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4" t="s">
        <v>554</v>
      </c>
      <c r="C48" s="194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61" t="s">
        <v>47</v>
      </c>
      <c r="C50" s="114">
        <v>0</v>
      </c>
    </row>
    <row r="51" spans="1:3" x14ac:dyDescent="0.2">
      <c r="A51" s="23">
        <v>8220</v>
      </c>
      <c r="B51" s="161" t="s">
        <v>46</v>
      </c>
      <c r="C51" s="114">
        <v>0</v>
      </c>
    </row>
    <row r="52" spans="1:3" x14ac:dyDescent="0.2">
      <c r="A52" s="23">
        <v>8230</v>
      </c>
      <c r="B52" s="199" t="s">
        <v>602</v>
      </c>
      <c r="C52" s="114">
        <v>0</v>
      </c>
    </row>
    <row r="53" spans="1:3" x14ac:dyDescent="0.2">
      <c r="A53" s="23">
        <v>8240</v>
      </c>
      <c r="B53" s="161" t="s">
        <v>45</v>
      </c>
      <c r="C53" s="114">
        <v>0</v>
      </c>
    </row>
    <row r="54" spans="1:3" x14ac:dyDescent="0.2">
      <c r="A54" s="23">
        <v>8250</v>
      </c>
      <c r="B54" s="161" t="s">
        <v>44</v>
      </c>
      <c r="C54" s="114">
        <v>0</v>
      </c>
    </row>
    <row r="55" spans="1:3" x14ac:dyDescent="0.2">
      <c r="A55" s="23">
        <v>8260</v>
      </c>
      <c r="B55" s="161" t="s">
        <v>43</v>
      </c>
      <c r="C55" s="114">
        <v>0</v>
      </c>
    </row>
    <row r="56" spans="1:3" x14ac:dyDescent="0.2">
      <c r="A56" s="23">
        <v>8270</v>
      </c>
      <c r="B56" s="161" t="s">
        <v>42</v>
      </c>
      <c r="C56" s="114">
        <v>0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Contabilidad_EPRR</cp:lastModifiedBy>
  <cp:lastPrinted>2019-02-13T21:19:08Z</cp:lastPrinted>
  <dcterms:created xsi:type="dcterms:W3CDTF">2012-12-11T20:36:24Z</dcterms:created>
  <dcterms:modified xsi:type="dcterms:W3CDTF">2024-07-18T13:41:49Z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