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CONAC\"/>
    </mc:Choice>
  </mc:AlternateContent>
  <bookViews>
    <workbookView xWindow="0" yWindow="0" windowWidth="14120" windowHeight="9530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64" i="60" l="1"/>
  <c r="C54" i="65" l="1"/>
  <c r="C43" i="65"/>
  <c r="D21" i="62" l="1"/>
  <c r="C21" i="62"/>
  <c r="D93" i="62" l="1"/>
  <c r="C93" i="62"/>
  <c r="D29" i="62"/>
  <c r="D44" i="62" s="1"/>
  <c r="D59" i="62" l="1"/>
  <c r="C59" i="62"/>
  <c r="D57" i="62"/>
  <c r="C57" i="62"/>
  <c r="D55" i="62"/>
  <c r="C55" i="62"/>
  <c r="D53" i="62"/>
  <c r="C53" i="62"/>
  <c r="D51" i="62"/>
  <c r="C51" i="62"/>
  <c r="C50" i="62" l="1"/>
  <c r="D50" i="62"/>
  <c r="D91" i="62"/>
  <c r="D90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1" i="62" l="1"/>
  <c r="C90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1" i="62"/>
  <c r="C81" i="62"/>
  <c r="D75" i="62"/>
  <c r="C75" i="62"/>
  <c r="D72" i="62"/>
  <c r="C72" i="62"/>
  <c r="D63" i="62"/>
  <c r="C63" i="62"/>
  <c r="C29" i="62"/>
  <c r="C44" i="62" s="1"/>
  <c r="C26" i="61"/>
  <c r="C22" i="61"/>
  <c r="C17" i="61"/>
  <c r="C48" i="60"/>
  <c r="C39" i="60"/>
  <c r="C36" i="60"/>
  <c r="C30" i="60"/>
  <c r="C27" i="60"/>
  <c r="C21" i="60"/>
  <c r="C62" i="62" l="1"/>
  <c r="C49" i="62" s="1"/>
  <c r="C136" i="62" s="1"/>
  <c r="D62" i="62"/>
  <c r="D49" i="62" s="1"/>
  <c r="D136" i="62" s="1"/>
  <c r="C94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82" i="59"/>
  <c r="D8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B39" i="65" l="1"/>
  <c r="B50" i="65"/>
  <c r="B52" i="65"/>
  <c r="B41" i="65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</calcChain>
</file>

<file path=xl/sharedStrings.xml><?xml version="1.0" encoding="utf-8"?>
<sst xmlns="http://schemas.openxmlformats.org/spreadsheetml/2006/main" count="978" uniqueCount="673">
  <si>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</si>
  <si>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</si>
  <si>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</si>
  <si>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</si>
  <si>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</si>
  <si>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</si>
  <si>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</si>
  <si>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</si>
  <si>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</si>
  <si>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</si>
  <si>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</si>
  <si>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</si>
  <si>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</si>
  <si>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</si>
  <si>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</si>
  <si>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</si>
  <si>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</si>
  <si>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</si>
  <si>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</si>
  <si>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</si>
  <si>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</si>
  <si>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</si>
  <si>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</si>
  <si>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</si>
  <si>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</si>
  <si>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</si>
  <si>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</si>
  <si>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</si>
  <si>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</si>
  <si>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</si>
  <si>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</si>
  <si>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</si>
  <si>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</si>
  <si>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</si>
  <si>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</si>
  <si>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</si>
  <si>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</si>
  <si>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</si>
  <si>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</si>
  <si>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</si>
  <si>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</si>
  <si>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</si>
  <si>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</si>
  <si>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</si>
  <si>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</si>
  <si>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</si>
  <si>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</si>
  <si>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</si>
  <si>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</si>
  <si>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</si>
  <si>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</si>
  <si>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</si>
  <si>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</si>
  <si>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</si>
  <si>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</si>
  <si>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</si>
  <si>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</si>
  <si>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</si>
  <si>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</si>
  <si>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</si>
  <si>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</si>
  <si>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</si>
  <si>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</si>
  <si>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</si>
  <si>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</si>
  <si>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</si>
  <si>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</si>
  <si>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</si>
  <si>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</si>
  <si>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</si>
  <si>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</si>
  <si>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</si>
  <si>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</si>
  <si>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</si>
  <si>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</si>
  <si>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</si>
  <si>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</si>
  <si>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</si>
  <si>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</si>
  <si>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</si>
  <si>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</si>
  <si>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</si>
  <si>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</si>
  <si>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</si>
  <si>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</si>
  <si>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</si>
  <si>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</si>
  <si>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</si>
  <si>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</si>
  <si>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</si>
  <si>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</si>
  <si>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</si>
  <si>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</si>
  <si>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</si>
  <si>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</si>
  <si>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</si>
  <si>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</si>
  <si>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</si>
  <si>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</si>
  <si>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</si>
  <si>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</si>
  <si>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</si>
  <si>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</si>
  <si>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</si>
  <si>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</si>
  <si>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</si>
  <si>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</si>
  <si>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</si>
  <si>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</si>
  <si>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</si>
  <si>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</si>
  <si>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</si>
  <si>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</si>
  <si>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</si>
  <si>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</si>
  <si>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</si>
  <si>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</si>
  <si>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</si>
  <si>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</si>
  <si>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</si>
  <si>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</si>
  <si>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</si>
  <si>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</si>
  <si>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</si>
  <si>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</si>
  <si>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</si>
  <si>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</si>
  <si>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</si>
  <si>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</si>
  <si>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</si>
  <si>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</si>
  <si>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</si>
  <si>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</si>
  <si>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</si>
  <si>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</si>
  <si>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</si>
  <si>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</si>
  <si>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</si>
  <si>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</si>
  <si>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</si>
  <si>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</si>
  <si>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</si>
  <si>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</si>
  <si>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</si>
  <si>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</si>
  <si>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</si>
  <si>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</si>
  <si>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</si>
  <si>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</si>
  <si>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</si>
  <si>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</si>
  <si>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</si>
  <si>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</si>
  <si>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</si>
  <si>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</si>
  <si>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</si>
  <si>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</si>
  <si>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</si>
  <si>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</si>
  <si>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</si>
  <si>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</si>
  <si>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</si>
  <si>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</si>
  <si>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</si>
  <si>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</si>
  <si>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</si>
  <si>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</si>
  <si>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</si>
  <si>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</si>
  <si>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</si>
  <si>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</si>
  <si>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</si>
  <si>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</si>
  <si>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</si>
  <si>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</si>
  <si>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</si>
  <si>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</si>
  <si>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</si>
  <si>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</si>
  <si>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</si>
  <si>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</si>
  <si>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</si>
  <si>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</si>
  <si>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</si>
  <si>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</si>
  <si>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</si>
  <si>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</si>
  <si>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</si>
  <si>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</si>
  <si>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</si>
  <si>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</si>
  <si>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</si>
  <si>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</si>
  <si>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</si>
  <si>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</si>
  <si>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</si>
  <si>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</si>
  <si>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</si>
  <si>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</si>
  <si>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</si>
  <si>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</si>
  <si>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</si>
  <si>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</si>
  <si>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</si>
  <si>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</si>
  <si>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</si>
  <si>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</si>
  <si>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</si>
  <si>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</si>
  <si>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</si>
  <si>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</si>
  <si>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</si>
  <si>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</si>
  <si>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</si>
  <si>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</si>
  <si>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</si>
  <si>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</si>
  <si>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</si>
  <si>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</si>
  <si>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</si>
  <si>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</si>
  <si>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</si>
  <si>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</si>
  <si>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</si>
  <si>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</si>
  <si>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</si>
  <si>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</si>
  <si>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</si>
  <si>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</si>
  <si>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</si>
  <si>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</si>
  <si>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</si>
  <si>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</si>
  <si>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</si>
  <si>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</si>
  <si>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</si>
  <si>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</si>
  <si>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</si>
  <si>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</si>
  <si>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</si>
  <si>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</si>
  <si>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</si>
  <si>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</si>
  <si>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</si>
  <si>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</si>
  <si>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</si>
  <si>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</si>
  <si>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</si>
  <si>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</si>
  <si>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</si>
  <si>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</si>
  <si>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</si>
  <si>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</si>
  <si>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</si>
  <si>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</si>
  <si>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</si>
  <si>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</si>
  <si>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</si>
  <si>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</si>
  <si>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</si>
  <si>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</si>
  <si>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</si>
  <si>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</si>
  <si>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</si>
  <si>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</si>
  <si>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</si>
  <si>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</si>
  <si>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</si>
  <si>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</si>
  <si>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</si>
  <si>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</si>
  <si>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</si>
  <si>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</si>
  <si>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</si>
  <si>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</si>
  <si>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</si>
  <si>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</si>
  <si>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</si>
  <si>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</si>
  <si>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</si>
  <si>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</si>
  <si>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</si>
  <si>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</si>
  <si>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</si>
  <si>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</si>
  <si>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</si>
  <si>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</si>
  <si>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</si>
  <si>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</si>
  <si>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</si>
  <si>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</si>
  <si>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</si>
  <si>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</si>
  <si>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</si>
  <si>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</si>
  <si>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</si>
  <si>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</si>
  <si>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</si>
  <si>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</si>
  <si>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</si>
  <si>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</si>
  <si>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</si>
  <si>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</si>
  <si>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</si>
  <si>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</si>
  <si>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</si>
  <si>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</si>
  <si>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</si>
  <si>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</si>
  <si>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</si>
  <si>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</si>
  <si>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</si>
  <si>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</si>
  <si>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</si>
  <si>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</si>
  <si>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</si>
  <si>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</si>
  <si>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</si>
  <si>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</si>
  <si>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</si>
  <si>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</si>
  <si>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</si>
  <si>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</si>
  <si>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</si>
  <si>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</si>
  <si>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</si>
  <si>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</si>
  <si>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</si>
  <si>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</si>
  <si>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</si>
  <si>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</si>
  <si>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</si>
  <si>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</si>
  <si>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</si>
  <si>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</si>
  <si>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</si>
  <si>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</si>
  <si>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</si>
  <si>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</si>
  <si>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</si>
  <si>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</si>
  <si>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</si>
  <si>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</si>
  <si>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</si>
  <si>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</si>
  <si>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</si>
  <si>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</si>
  <si>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</si>
  <si>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</si>
  <si>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</si>
  <si>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</si>
  <si>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</si>
  <si>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</si>
  <si>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</si>
  <si>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</si>
  <si>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</si>
  <si>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</si>
  <si>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</si>
  <si>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</si>
  <si>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</si>
  <si>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</si>
  <si>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</si>
  <si>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</si>
  <si>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</si>
  <si>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</si>
  <si>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</si>
  <si>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</si>
  <si>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</si>
  <si>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</si>
  <si>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</si>
  <si>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</si>
  <si>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</si>
  <si>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</si>
  <si>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</si>
  <si>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</si>
  <si>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</si>
  <si>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</si>
  <si>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</si>
  <si>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</si>
  <si>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</si>
  <si>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</si>
  <si>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</si>
  <si>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</si>
  <si>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</si>
  <si>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</si>
  <si>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</si>
  <si>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</si>
  <si>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</si>
  <si>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</si>
  <si>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</si>
  <si>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</si>
  <si>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</si>
  <si>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</si>
  <si>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</si>
  <si>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</si>
  <si>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</si>
  <si>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</si>
  <si>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</si>
  <si>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</si>
  <si>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</si>
  <si>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</si>
  <si>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</si>
  <si>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</si>
  <si>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</si>
  <si>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</si>
  <si>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</si>
  <si>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</si>
  <si>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</si>
  <si>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</si>
  <si>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</si>
  <si>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</si>
  <si>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</si>
  <si>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</si>
  <si>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</si>
  <si>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</si>
  <si>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</si>
  <si>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</si>
  <si>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</si>
  <si>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</si>
  <si>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</si>
  <si>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</si>
  <si>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</si>
  <si>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</si>
  <si>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</si>
  <si>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</si>
  <si>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</si>
  <si>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</si>
  <si>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</si>
  <si>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</si>
  <si>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</si>
  <si>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</si>
  <si>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</si>
  <si>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</si>
  <si>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</si>
  <si>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</si>
  <si>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</si>
  <si>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</si>
  <si>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</si>
  <si>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</si>
  <si>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</si>
  <si>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</si>
  <si>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</si>
  <si>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</si>
  <si>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</si>
  <si>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</si>
  <si>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</si>
  <si>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</si>
  <si>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</si>
  <si>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</si>
  <si>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</si>
  <si>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</si>
  <si>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</si>
  <si>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</si>
  <si>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</si>
  <si>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</si>
  <si>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</si>
  <si>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</si>
  <si>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</si>
  <si>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</si>
  <si>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</si>
  <si>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</si>
  <si>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</si>
  <si>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</si>
  <si>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</si>
  <si>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</si>
  <si>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</si>
  <si>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</si>
  <si>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</si>
  <si>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</si>
  <si>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</si>
  <si>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</si>
  <si>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</si>
  <si>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</si>
  <si>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</si>
  <si>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</si>
  <si>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</si>
  <si>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</si>
  <si>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</si>
  <si>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</si>
  <si>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</si>
  <si>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</si>
  <si>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</si>
  <si>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</si>
  <si>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</si>
  <si>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</si>
  <si>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</si>
  <si>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</si>
  <si>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</si>
  <si>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</si>
  <si>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</si>
  <si>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</si>
  <si>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</si>
  <si>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</si>
  <si>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</si>
  <si>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</si>
  <si>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</si>
  <si>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</si>
  <si>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</si>
  <si>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</si>
  <si>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</si>
  <si>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</si>
  <si>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</si>
  <si>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</si>
  <si>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</si>
  <si>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</si>
  <si>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</si>
  <si>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</si>
  <si>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</si>
  <si>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</si>
  <si>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</si>
  <si>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</si>
  <si>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</si>
  <si>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</si>
  <si>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</si>
  <si>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</si>
  <si>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</si>
  <si>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</si>
  <si>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</si>
  <si>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</si>
  <si>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</si>
  <si>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</si>
  <si>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</si>
  <si>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</si>
  <si>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</si>
  <si>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</si>
  <si>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</si>
  <si>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</si>
  <si>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</si>
  <si>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</si>
  <si>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</si>
  <si>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</si>
  <si>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</si>
  <si>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</si>
  <si>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</si>
  <si>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</si>
  <si>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</si>
  <si>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</si>
  <si>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</si>
  <si>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</si>
  <si>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</si>
  <si>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</si>
  <si>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</si>
  <si>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</si>
  <si>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</si>
  <si>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</si>
  <si>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</si>
  <si>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</si>
  <si>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</si>
  <si>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</si>
  <si>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</si>
  <si>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</si>
  <si>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</si>
  <si>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</si>
  <si>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</si>
  <si>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</si>
  <si>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</si>
  <si>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</si>
  <si>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</si>
  <si>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</si>
  <si>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</si>
  <si>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</si>
  <si>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</si>
  <si>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</si>
  <si>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</si>
  <si>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</si>
  <si>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PARTICIPACIONES, APORTACIONES, CONVENIOS, INCENTIVOS…</t>
  </si>
  <si>
    <t>ACT-03</t>
  </si>
  <si>
    <t>ACT-04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</si>
  <si>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</si>
  <si>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</si>
  <si>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</si>
  <si>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</si>
  <si>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</si>
  <si>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</si>
  <si>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</si>
  <si>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</si>
  <si>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</si>
  <si>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</si>
  <si>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</si>
  <si>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</si>
  <si>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</si>
  <si>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</si>
  <si>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</si>
  <si>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</si>
  <si>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</si>
  <si>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</si>
  <si>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</si>
  <si>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</si>
  <si>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</si>
  <si>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</si>
  <si>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</si>
  <si>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</si>
  <si>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</si>
  <si>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</si>
  <si>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</si>
  <si>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</si>
  <si>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</si>
  <si>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</si>
  <si>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</si>
  <si>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</si>
  <si>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</si>
  <si>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</si>
  <si>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</si>
  <si>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</si>
  <si>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</si>
  <si>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</si>
  <si>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</si>
  <si>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</si>
  <si>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</si>
  <si>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</si>
  <si>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</si>
  <si>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</si>
  <si>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</si>
  <si>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</si>
  <si>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</si>
  <si>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</si>
  <si>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</si>
  <si>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</si>
  <si>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</si>
  <si>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</si>
  <si>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</si>
  <si>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</si>
  <si>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</si>
  <si>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</si>
  <si>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</si>
  <si>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</si>
  <si>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</si>
  <si>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</si>
  <si>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</si>
  <si>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</si>
  <si>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</si>
  <si>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</si>
  <si>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</si>
  <si>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</si>
  <si>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</si>
  <si>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</si>
  <si>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</si>
  <si>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</si>
  <si>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</si>
  <si>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</si>
  <si>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</si>
  <si>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</si>
  <si>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</si>
  <si>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</si>
  <si>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</si>
  <si>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</si>
  <si>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</si>
  <si>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</si>
  <si>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</si>
  <si>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ESCUELA PREPARATORIA  REGIONAL DEL RINCON</t>
  </si>
  <si>
    <t>Correspondiente del 1 de Enero al 31 de Marzo de 2024</t>
  </si>
  <si>
    <t>ACT-01 INGRESOS y OTROS BENEFICIOS</t>
  </si>
  <si>
    <t>Explicación</t>
  </si>
  <si>
    <t>INGRESOS Y OTROS BENEFICIOS</t>
  </si>
  <si>
    <t>ACT-02 GASTOS Y OTRAS PERDIDAS</t>
  </si>
  <si>
    <t>Títulos y Valores a Largo Plazo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</si>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</sst>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8"/>
      <color theme="1"/>
      <name val="Arial"/>
    </font>
    <font>
      <sz val="8"/>
      <color theme="1"/>
      <name val="Arial"/>
    </font>
    <font>
      <sz val="8"/>
      <color rgb="FF000000"/>
      <name val="Arial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4" fontId="13" fillId="0" borderId="0" xfId="18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1" fillId="10" borderId="0" xfId="0" applyFont="1" applyFill="1" applyBorder="1"/>
    <xf numFmtId="10" fontId="22" fillId="11" borderId="0" xfId="0" applyNumberFormat="1" applyFont="1" applyFill="1" applyBorder="1" applyAlignment="1">
      <alignment horizontal="center"/>
    </xf>
    <xf numFmtId="0" fontId="22" fillId="11" borderId="0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/>
    <xf numFmtId="10" fontId="24" fillId="0" borderId="0" xfId="0" applyNumberFormat="1" applyFont="1" applyAlignment="1">
      <alignment horizontal="center"/>
    </xf>
    <xf numFmtId="0" fontId="25" fillId="0" borderId="0" xfId="0" applyFont="1"/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4" fontId="24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16" fillId="10" borderId="0" xfId="0" applyFont="1" applyFill="1" applyBorder="1"/>
    <xf numFmtId="0" fontId="17" fillId="12" borderId="0" xfId="0" applyFont="1" applyFill="1" applyBorder="1"/>
    <xf numFmtId="0" fontId="17" fillId="11" borderId="0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13" fillId="0" borderId="0" xfId="8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26" fillId="0" borderId="0" xfId="0" applyFont="1" applyBorder="1" applyAlignment="1"/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26" fillId="0" borderId="22" xfId="0" applyFont="1" applyBorder="1" applyAlignment="1"/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2 4" xfId="20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3205572</xdr:colOff>
      <xdr:row>83</xdr:row>
      <xdr:rowOff>2241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67572" y="110639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46693</xdr:colOff>
      <xdr:row>82</xdr:row>
      <xdr:rowOff>112430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066743" y="1104713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285750</xdr:colOff>
      <xdr:row>82</xdr:row>
      <xdr:rowOff>107950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0" y="1104265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90625" defaultRowHeight="10" x14ac:dyDescent="0.2"/>
  <cols>
    <col min="1" max="1" width="14.6328125" style="4" customWidth="1"/>
    <col min="2" max="2" width="73.90625" style="4" bestFit="1" customWidth="1"/>
    <col min="3" max="3" width="8" style="4" customWidth="1"/>
    <col min="4" max="16384" width="12.90625" style="4"/>
  </cols>
  <sheetData>
    <row r="1" spans="1:5" ht="18.899999999999999" customHeight="1" x14ac:dyDescent="0.2">
      <c r="A1" s="186" t="s">
        <v>649</v>
      </c>
      <c r="B1" s="186"/>
      <c r="C1" s="17"/>
      <c r="D1" s="14" t="s">
        <v>595</v>
      </c>
      <c r="E1" s="15">
        <v>2024</v>
      </c>
    </row>
    <row r="2" spans="1:5" ht="18.899999999999999" customHeight="1" x14ac:dyDescent="0.2">
      <c r="A2" s="187" t="s">
        <v>594</v>
      </c>
      <c r="B2" s="187"/>
      <c r="C2" s="36"/>
      <c r="D2" s="14" t="s">
        <v>596</v>
      </c>
      <c r="E2" s="17" t="s">
        <v>601</v>
      </c>
    </row>
    <row r="3" spans="1:5" ht="18.899999999999999" customHeight="1" x14ac:dyDescent="0.2">
      <c r="A3" s="188" t="s">
        <v>650</v>
      </c>
      <c r="B3" s="188"/>
      <c r="C3" s="17"/>
      <c r="D3" s="14" t="s">
        <v>597</v>
      </c>
      <c r="E3" s="15">
        <v>1</v>
      </c>
    </row>
    <row r="4" spans="1:5" s="93" customFormat="1" ht="18.899999999999999" customHeight="1" x14ac:dyDescent="0.2">
      <c r="A4" s="188" t="s">
        <v>616</v>
      </c>
      <c r="B4" s="188"/>
      <c r="C4" s="188"/>
      <c r="D4" s="188"/>
      <c r="E4" s="188"/>
    </row>
    <row r="5" spans="1:5" ht="15" customHeight="1" x14ac:dyDescent="0.2">
      <c r="A5" s="135" t="s">
        <v>41</v>
      </c>
      <c r="B5" s="134" t="s">
        <v>42</v>
      </c>
    </row>
    <row r="6" spans="1:5" ht="10.5" x14ac:dyDescent="0.25">
      <c r="A6" s="5"/>
      <c r="B6" s="6"/>
    </row>
    <row r="7" spans="1:5" ht="10.5" x14ac:dyDescent="0.25">
      <c r="A7" s="7"/>
      <c r="B7" s="8" t="s">
        <v>45</v>
      </c>
    </row>
    <row r="8" spans="1:5" ht="10.5" x14ac:dyDescent="0.25">
      <c r="A8" s="7"/>
      <c r="B8" s="8"/>
    </row>
    <row r="9" spans="1:5" ht="10.5" x14ac:dyDescent="0.25">
      <c r="A9" s="7"/>
      <c r="B9" s="9" t="s">
        <v>0</v>
      </c>
    </row>
    <row r="10" spans="1:5" x14ac:dyDescent="0.2">
      <c r="A10" s="45" t="s">
        <v>563</v>
      </c>
      <c r="B10" s="46" t="s">
        <v>301</v>
      </c>
    </row>
    <row r="11" spans="1:5" x14ac:dyDescent="0.2">
      <c r="A11" s="45" t="s">
        <v>564</v>
      </c>
      <c r="B11" s="46" t="s">
        <v>565</v>
      </c>
    </row>
    <row r="12" spans="1:5" x14ac:dyDescent="0.2">
      <c r="A12" s="45" t="s">
        <v>566</v>
      </c>
      <c r="B12" s="46" t="s">
        <v>338</v>
      </c>
    </row>
    <row r="13" spans="1:5" x14ac:dyDescent="0.2">
      <c r="A13" s="45" t="s">
        <v>567</v>
      </c>
      <c r="B13" s="46" t="s">
        <v>355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576</v>
      </c>
    </row>
    <row r="18" spans="1:2" x14ac:dyDescent="0.2">
      <c r="A18" s="45" t="s">
        <v>7</v>
      </c>
      <c r="B18" s="46" t="s">
        <v>577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578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ht="10.5" x14ac:dyDescent="0.25">
      <c r="A33" s="7"/>
      <c r="B33" s="10"/>
    </row>
    <row r="34" spans="1:2" ht="10.5" x14ac:dyDescent="0.25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ht="10.5" x14ac:dyDescent="0.25">
      <c r="A37" s="7"/>
      <c r="B37" s="10"/>
    </row>
    <row r="38" spans="1:2" ht="10.5" x14ac:dyDescent="0.25">
      <c r="A38" s="7"/>
      <c r="B38" s="8" t="s">
        <v>46</v>
      </c>
    </row>
    <row r="39" spans="1:2" ht="10.5" x14ac:dyDescent="0.25">
      <c r="A39" s="7" t="s">
        <v>47</v>
      </c>
      <c r="B39" s="46" t="s">
        <v>32</v>
      </c>
    </row>
    <row r="40" spans="1:2" ht="10.5" x14ac:dyDescent="0.25">
      <c r="A40" s="7"/>
      <c r="B40" s="46" t="s">
        <v>617</v>
      </c>
    </row>
    <row r="41" spans="1:2" ht="11" thickBot="1" x14ac:dyDescent="0.3">
      <c r="A41" s="11"/>
      <c r="B41" s="12"/>
    </row>
    <row r="44" spans="1:2" x14ac:dyDescent="0.2">
      <c r="B44" s="93" t="s">
        <v>618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opLeftCell="A10" workbookViewId="0">
      <selection activeCell="H19" sqref="H19"/>
    </sheetView>
  </sheetViews>
  <sheetFormatPr baseColWidth="10" defaultColWidth="11.453125" defaultRowHeight="10" x14ac:dyDescent="0.2"/>
  <cols>
    <col min="1" max="1" width="3.36328125" style="39" customWidth="1"/>
    <col min="2" max="2" width="63.08984375" style="39" customWidth="1"/>
    <col min="3" max="3" width="17.6328125" style="39" customWidth="1"/>
    <col min="4" max="16384" width="11.453125" style="39"/>
  </cols>
  <sheetData>
    <row r="1" spans="1:3" s="37" customFormat="1" ht="18" customHeight="1" x14ac:dyDescent="0.35">
      <c r="A1" s="195" t="s">
        <v>649</v>
      </c>
      <c r="B1" s="196"/>
      <c r="C1" s="197"/>
    </row>
    <row r="2" spans="1:3" s="37" customFormat="1" ht="18" customHeight="1" x14ac:dyDescent="0.35">
      <c r="A2" s="198" t="s">
        <v>606</v>
      </c>
      <c r="B2" s="199"/>
      <c r="C2" s="200"/>
    </row>
    <row r="3" spans="1:3" s="37" customFormat="1" ht="18" customHeight="1" x14ac:dyDescent="0.35">
      <c r="A3" s="198" t="s">
        <v>650</v>
      </c>
      <c r="B3" s="201"/>
      <c r="C3" s="200"/>
    </row>
    <row r="4" spans="1:3" s="40" customFormat="1" ht="18" customHeight="1" x14ac:dyDescent="0.25">
      <c r="A4" s="202" t="s">
        <v>607</v>
      </c>
      <c r="B4" s="203"/>
      <c r="C4" s="204"/>
    </row>
    <row r="5" spans="1:3" s="40" customFormat="1" ht="18" customHeight="1" x14ac:dyDescent="0.35">
      <c r="A5" s="205" t="s">
        <v>484</v>
      </c>
      <c r="B5" s="206"/>
      <c r="C5" s="158">
        <v>2024</v>
      </c>
    </row>
    <row r="6" spans="1:3" s="38" customFormat="1" ht="10.5" x14ac:dyDescent="0.2">
      <c r="A6" s="58" t="s">
        <v>518</v>
      </c>
      <c r="B6" s="58"/>
      <c r="C6" s="138">
        <v>9625115.4199999999</v>
      </c>
    </row>
    <row r="7" spans="1:3" ht="10.5" x14ac:dyDescent="0.2">
      <c r="A7" s="59"/>
      <c r="B7" s="60"/>
      <c r="C7" s="61"/>
    </row>
    <row r="8" spans="1:3" ht="10.5" x14ac:dyDescent="0.2">
      <c r="A8" s="68" t="s">
        <v>519</v>
      </c>
      <c r="B8" s="68"/>
      <c r="C8" s="139">
        <f>SUM(C9:C14)</f>
        <v>0.19</v>
      </c>
    </row>
    <row r="9" spans="1:3" x14ac:dyDescent="0.2">
      <c r="A9" s="76" t="s">
        <v>520</v>
      </c>
      <c r="B9" s="75" t="s">
        <v>339</v>
      </c>
      <c r="C9" s="140">
        <v>0</v>
      </c>
    </row>
    <row r="10" spans="1:3" x14ac:dyDescent="0.2">
      <c r="A10" s="62" t="s">
        <v>521</v>
      </c>
      <c r="B10" s="63" t="s">
        <v>530</v>
      </c>
      <c r="C10" s="140">
        <v>0</v>
      </c>
    </row>
    <row r="11" spans="1:3" x14ac:dyDescent="0.2">
      <c r="A11" s="62" t="s">
        <v>522</v>
      </c>
      <c r="B11" s="63" t="s">
        <v>347</v>
      </c>
      <c r="C11" s="140">
        <v>0</v>
      </c>
    </row>
    <row r="12" spans="1:3" x14ac:dyDescent="0.2">
      <c r="A12" s="62" t="s">
        <v>523</v>
      </c>
      <c r="B12" s="63" t="s">
        <v>348</v>
      </c>
      <c r="C12" s="140">
        <v>0</v>
      </c>
    </row>
    <row r="13" spans="1:3" x14ac:dyDescent="0.2">
      <c r="A13" s="62" t="s">
        <v>524</v>
      </c>
      <c r="B13" s="63" t="s">
        <v>349</v>
      </c>
      <c r="C13" s="140">
        <v>0</v>
      </c>
    </row>
    <row r="14" spans="1:3" x14ac:dyDescent="0.2">
      <c r="A14" s="64" t="s">
        <v>525</v>
      </c>
      <c r="B14" s="65" t="s">
        <v>526</v>
      </c>
      <c r="C14" s="140">
        <v>0.19</v>
      </c>
    </row>
    <row r="15" spans="1:3" x14ac:dyDescent="0.2">
      <c r="A15" s="74"/>
      <c r="B15" s="66"/>
      <c r="C15" s="67"/>
    </row>
    <row r="16" spans="1:3" ht="10.5" x14ac:dyDescent="0.2">
      <c r="A16" s="68" t="s">
        <v>82</v>
      </c>
      <c r="B16" s="60"/>
      <c r="C16" s="139">
        <f>SUM(C17:C19)</f>
        <v>0</v>
      </c>
    </row>
    <row r="17" spans="1:3" x14ac:dyDescent="0.2">
      <c r="A17" s="69">
        <v>3.1</v>
      </c>
      <c r="B17" s="63" t="s">
        <v>529</v>
      </c>
      <c r="C17" s="140">
        <v>0</v>
      </c>
    </row>
    <row r="18" spans="1:3" x14ac:dyDescent="0.2">
      <c r="A18" s="70">
        <v>3.2</v>
      </c>
      <c r="B18" s="63" t="s">
        <v>527</v>
      </c>
      <c r="C18" s="140">
        <v>0</v>
      </c>
    </row>
    <row r="19" spans="1:3" x14ac:dyDescent="0.2">
      <c r="A19" s="70">
        <v>3.3</v>
      </c>
      <c r="B19" s="65" t="s">
        <v>528</v>
      </c>
      <c r="C19" s="141">
        <v>0</v>
      </c>
    </row>
    <row r="20" spans="1:3" x14ac:dyDescent="0.2">
      <c r="A20" s="59"/>
      <c r="B20" s="71"/>
      <c r="C20" s="72"/>
    </row>
    <row r="21" spans="1:3" ht="10.5" x14ac:dyDescent="0.2">
      <c r="A21" s="73" t="s">
        <v>642</v>
      </c>
      <c r="B21" s="73"/>
      <c r="C21" s="138">
        <f>C6+C8-C16</f>
        <v>9625115.6099999994</v>
      </c>
    </row>
    <row r="23" spans="1:3" x14ac:dyDescent="0.2">
      <c r="B23" s="39" t="s">
        <v>618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topLeftCell="A7" workbookViewId="0">
      <selection activeCell="E36" sqref="E36"/>
    </sheetView>
  </sheetViews>
  <sheetFormatPr baseColWidth="10" defaultColWidth="11.453125" defaultRowHeight="10" x14ac:dyDescent="0.2"/>
  <cols>
    <col min="1" max="1" width="3.6328125" style="39" customWidth="1"/>
    <col min="2" max="2" width="62.08984375" style="39" customWidth="1"/>
    <col min="3" max="3" width="17.6328125" style="39" customWidth="1"/>
    <col min="4" max="16384" width="11.453125" style="39"/>
  </cols>
  <sheetData>
    <row r="1" spans="1:3" s="41" customFormat="1" ht="18.899999999999999" customHeight="1" x14ac:dyDescent="0.35">
      <c r="A1" s="207" t="s">
        <v>649</v>
      </c>
      <c r="B1" s="208"/>
      <c r="C1" s="209"/>
    </row>
    <row r="2" spans="1:3" s="41" customFormat="1" ht="18.899999999999999" customHeight="1" x14ac:dyDescent="0.35">
      <c r="A2" s="210" t="s">
        <v>608</v>
      </c>
      <c r="B2" s="211"/>
      <c r="C2" s="212"/>
    </row>
    <row r="3" spans="1:3" s="41" customFormat="1" ht="18.899999999999999" customHeight="1" x14ac:dyDescent="0.35">
      <c r="A3" s="210" t="s">
        <v>650</v>
      </c>
      <c r="B3" s="213"/>
      <c r="C3" s="212"/>
    </row>
    <row r="4" spans="1:3" s="42" customFormat="1" ht="10.5" x14ac:dyDescent="0.2">
      <c r="A4" s="202" t="s">
        <v>607</v>
      </c>
      <c r="B4" s="203"/>
      <c r="C4" s="204"/>
    </row>
    <row r="5" spans="1:3" s="42" customFormat="1" ht="14.5" x14ac:dyDescent="0.35">
      <c r="A5" s="205" t="s">
        <v>484</v>
      </c>
      <c r="B5" s="206"/>
      <c r="C5" s="158">
        <v>2024</v>
      </c>
    </row>
    <row r="6" spans="1:3" ht="10.5" x14ac:dyDescent="0.2">
      <c r="A6" s="84" t="s">
        <v>531</v>
      </c>
      <c r="B6" s="58"/>
      <c r="C6" s="142">
        <v>7561398.8600000003</v>
      </c>
    </row>
    <row r="7" spans="1:3" ht="10.5" x14ac:dyDescent="0.2">
      <c r="A7" s="78"/>
      <c r="B7" s="60"/>
      <c r="C7" s="79"/>
    </row>
    <row r="8" spans="1:3" ht="10.5" x14ac:dyDescent="0.2">
      <c r="A8" s="68" t="s">
        <v>532</v>
      </c>
      <c r="B8" s="80"/>
      <c r="C8" s="139">
        <f>SUM(C9:C29)</f>
        <v>710257.8</v>
      </c>
    </row>
    <row r="9" spans="1:3" x14ac:dyDescent="0.2">
      <c r="A9" s="125">
        <v>2.1</v>
      </c>
      <c r="B9" s="85" t="s">
        <v>367</v>
      </c>
      <c r="C9" s="143">
        <v>0</v>
      </c>
    </row>
    <row r="10" spans="1:3" x14ac:dyDescent="0.2">
      <c r="A10" s="125">
        <v>2.2000000000000002</v>
      </c>
      <c r="B10" s="85" t="s">
        <v>364</v>
      </c>
      <c r="C10" s="143">
        <v>0</v>
      </c>
    </row>
    <row r="11" spans="1:3" x14ac:dyDescent="0.2">
      <c r="A11" s="90">
        <v>2.2999999999999998</v>
      </c>
      <c r="B11" s="77" t="s">
        <v>235</v>
      </c>
      <c r="C11" s="143">
        <v>0</v>
      </c>
    </row>
    <row r="12" spans="1:3" x14ac:dyDescent="0.2">
      <c r="A12" s="90">
        <v>2.4</v>
      </c>
      <c r="B12" s="77" t="s">
        <v>236</v>
      </c>
      <c r="C12" s="143">
        <v>551431.35</v>
      </c>
    </row>
    <row r="13" spans="1:3" x14ac:dyDescent="0.2">
      <c r="A13" s="90">
        <v>2.5</v>
      </c>
      <c r="B13" s="77" t="s">
        <v>237</v>
      </c>
      <c r="C13" s="143">
        <v>158826.45000000001</v>
      </c>
    </row>
    <row r="14" spans="1:3" x14ac:dyDescent="0.2">
      <c r="A14" s="90">
        <v>2.6</v>
      </c>
      <c r="B14" s="77" t="s">
        <v>238</v>
      </c>
      <c r="C14" s="143">
        <v>0</v>
      </c>
    </row>
    <row r="15" spans="1:3" x14ac:dyDescent="0.2">
      <c r="A15" s="90">
        <v>2.7</v>
      </c>
      <c r="B15" s="77" t="s">
        <v>239</v>
      </c>
      <c r="C15" s="143">
        <v>0</v>
      </c>
    </row>
    <row r="16" spans="1:3" x14ac:dyDescent="0.2">
      <c r="A16" s="90">
        <v>2.8</v>
      </c>
      <c r="B16" s="77" t="s">
        <v>240</v>
      </c>
      <c r="C16" s="143">
        <v>0</v>
      </c>
    </row>
    <row r="17" spans="1:3" x14ac:dyDescent="0.2">
      <c r="A17" s="90">
        <v>2.9</v>
      </c>
      <c r="B17" s="77" t="s">
        <v>242</v>
      </c>
      <c r="C17" s="143">
        <v>0</v>
      </c>
    </row>
    <row r="18" spans="1:3" x14ac:dyDescent="0.2">
      <c r="A18" s="90" t="s">
        <v>533</v>
      </c>
      <c r="B18" s="77" t="s">
        <v>534</v>
      </c>
      <c r="C18" s="143">
        <v>0</v>
      </c>
    </row>
    <row r="19" spans="1:3" x14ac:dyDescent="0.2">
      <c r="A19" s="90" t="s">
        <v>559</v>
      </c>
      <c r="B19" s="77" t="s">
        <v>244</v>
      </c>
      <c r="C19" s="143">
        <v>0</v>
      </c>
    </row>
    <row r="20" spans="1:3" x14ac:dyDescent="0.2">
      <c r="A20" s="90" t="s">
        <v>560</v>
      </c>
      <c r="B20" s="77" t="s">
        <v>535</v>
      </c>
      <c r="C20" s="143">
        <v>0</v>
      </c>
    </row>
    <row r="21" spans="1:3" x14ac:dyDescent="0.2">
      <c r="A21" s="90" t="s">
        <v>561</v>
      </c>
      <c r="B21" s="77" t="s">
        <v>536</v>
      </c>
      <c r="C21" s="143">
        <v>0</v>
      </c>
    </row>
    <row r="22" spans="1:3" x14ac:dyDescent="0.2">
      <c r="A22" s="90" t="s">
        <v>562</v>
      </c>
      <c r="B22" s="77" t="s">
        <v>537</v>
      </c>
      <c r="C22" s="143">
        <v>0</v>
      </c>
    </row>
    <row r="23" spans="1:3" x14ac:dyDescent="0.2">
      <c r="A23" s="90" t="s">
        <v>538</v>
      </c>
      <c r="B23" s="77" t="s">
        <v>539</v>
      </c>
      <c r="C23" s="143">
        <v>0</v>
      </c>
    </row>
    <row r="24" spans="1:3" x14ac:dyDescent="0.2">
      <c r="A24" s="90" t="s">
        <v>540</v>
      </c>
      <c r="B24" s="77" t="s">
        <v>541</v>
      </c>
      <c r="C24" s="143">
        <v>0</v>
      </c>
    </row>
    <row r="25" spans="1:3" x14ac:dyDescent="0.2">
      <c r="A25" s="90" t="s">
        <v>542</v>
      </c>
      <c r="B25" s="77" t="s">
        <v>543</v>
      </c>
      <c r="C25" s="143">
        <v>0</v>
      </c>
    </row>
    <row r="26" spans="1:3" x14ac:dyDescent="0.2">
      <c r="A26" s="90" t="s">
        <v>544</v>
      </c>
      <c r="B26" s="77" t="s">
        <v>545</v>
      </c>
      <c r="C26" s="143">
        <v>0</v>
      </c>
    </row>
    <row r="27" spans="1:3" x14ac:dyDescent="0.2">
      <c r="A27" s="90" t="s">
        <v>546</v>
      </c>
      <c r="B27" s="77" t="s">
        <v>547</v>
      </c>
      <c r="C27" s="143">
        <v>0</v>
      </c>
    </row>
    <row r="28" spans="1:3" x14ac:dyDescent="0.2">
      <c r="A28" s="90" t="s">
        <v>548</v>
      </c>
      <c r="B28" s="77" t="s">
        <v>549</v>
      </c>
      <c r="C28" s="143">
        <v>0</v>
      </c>
    </row>
    <row r="29" spans="1:3" x14ac:dyDescent="0.2">
      <c r="A29" s="90" t="s">
        <v>550</v>
      </c>
      <c r="B29" s="85" t="s">
        <v>551</v>
      </c>
      <c r="C29" s="143">
        <v>0</v>
      </c>
    </row>
    <row r="30" spans="1:3" x14ac:dyDescent="0.2">
      <c r="A30" s="91"/>
      <c r="B30" s="86"/>
      <c r="C30" s="87"/>
    </row>
    <row r="31" spans="1:3" ht="10.5" x14ac:dyDescent="0.2">
      <c r="A31" s="88" t="s">
        <v>552</v>
      </c>
      <c r="B31" s="89"/>
      <c r="C31" s="144">
        <f>SUM(C32:C38)</f>
        <v>0.16</v>
      </c>
    </row>
    <row r="32" spans="1:3" x14ac:dyDescent="0.2">
      <c r="A32" s="90" t="s">
        <v>553</v>
      </c>
      <c r="B32" s="77" t="s">
        <v>436</v>
      </c>
      <c r="C32" s="143">
        <v>0</v>
      </c>
    </row>
    <row r="33" spans="1:3" x14ac:dyDescent="0.2">
      <c r="A33" s="90" t="s">
        <v>554</v>
      </c>
      <c r="B33" s="77" t="s">
        <v>80</v>
      </c>
      <c r="C33" s="143">
        <v>0</v>
      </c>
    </row>
    <row r="34" spans="1:3" x14ac:dyDescent="0.2">
      <c r="A34" s="90" t="s">
        <v>555</v>
      </c>
      <c r="B34" s="77" t="s">
        <v>446</v>
      </c>
      <c r="C34" s="143">
        <v>0</v>
      </c>
    </row>
    <row r="35" spans="1:3" x14ac:dyDescent="0.2">
      <c r="A35" s="90" t="s">
        <v>556</v>
      </c>
      <c r="B35" s="77" t="s">
        <v>452</v>
      </c>
      <c r="C35" s="143">
        <v>0.16</v>
      </c>
    </row>
    <row r="36" spans="1:3" x14ac:dyDescent="0.2">
      <c r="A36" s="90" t="s">
        <v>557</v>
      </c>
      <c r="B36" s="77" t="s">
        <v>460</v>
      </c>
      <c r="C36" s="143">
        <v>0</v>
      </c>
    </row>
    <row r="37" spans="1:3" x14ac:dyDescent="0.2">
      <c r="A37" s="90" t="s">
        <v>644</v>
      </c>
      <c r="B37" s="77" t="s">
        <v>364</v>
      </c>
      <c r="C37" s="143">
        <v>0</v>
      </c>
    </row>
    <row r="38" spans="1:3" x14ac:dyDescent="0.2">
      <c r="A38" s="90" t="s">
        <v>645</v>
      </c>
      <c r="B38" s="85" t="s">
        <v>558</v>
      </c>
      <c r="C38" s="145">
        <v>0</v>
      </c>
    </row>
    <row r="39" spans="1:3" x14ac:dyDescent="0.2">
      <c r="A39" s="78"/>
      <c r="B39" s="81"/>
      <c r="C39" s="82"/>
    </row>
    <row r="40" spans="1:3" ht="10.5" x14ac:dyDescent="0.2">
      <c r="A40" s="83" t="s">
        <v>643</v>
      </c>
      <c r="B40" s="58"/>
      <c r="C40" s="138">
        <f>C6-C8+C31</f>
        <v>6851141.2200000007</v>
      </c>
    </row>
    <row r="42" spans="1:3" x14ac:dyDescent="0.2">
      <c r="B42" s="39" t="s">
        <v>618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81" workbookViewId="0">
      <selection activeCell="A36" sqref="A36:J92"/>
    </sheetView>
  </sheetViews>
  <sheetFormatPr baseColWidth="10" defaultColWidth="9.08984375" defaultRowHeight="10" x14ac:dyDescent="0.2"/>
  <cols>
    <col min="1" max="1" width="10.90625" style="29" customWidth="1"/>
    <col min="2" max="2" width="62.08984375" style="29" customWidth="1"/>
    <col min="3" max="3" width="20" style="29" customWidth="1"/>
    <col min="4" max="7" width="10.90625" style="29" customWidth="1"/>
    <col min="8" max="8" width="8.08984375" style="29" customWidth="1"/>
    <col min="9" max="9" width="9.54296875" style="29" customWidth="1"/>
    <col min="10" max="10" width="12.08984375" style="29" customWidth="1"/>
    <col min="11" max="16384" width="9.08984375" style="29"/>
  </cols>
  <sheetData>
    <row r="1" spans="1:10" ht="18.899999999999999" customHeight="1" x14ac:dyDescent="0.2">
      <c r="A1" s="192" t="s">
        <v>649</v>
      </c>
      <c r="B1" s="214"/>
      <c r="C1" s="214"/>
      <c r="D1" s="214"/>
      <c r="E1" s="214"/>
      <c r="F1" s="214"/>
      <c r="G1" s="27" t="s">
        <v>598</v>
      </c>
      <c r="H1" s="28">
        <v>2024</v>
      </c>
    </row>
    <row r="2" spans="1:10" ht="18.899999999999999" customHeight="1" x14ac:dyDescent="0.2">
      <c r="A2" s="192" t="s">
        <v>609</v>
      </c>
      <c r="B2" s="214"/>
      <c r="C2" s="214"/>
      <c r="D2" s="214"/>
      <c r="E2" s="214"/>
      <c r="F2" s="214"/>
      <c r="G2" s="27" t="s">
        <v>599</v>
      </c>
      <c r="H2" s="28" t="s">
        <v>601</v>
      </c>
    </row>
    <row r="3" spans="1:10" ht="18.899999999999999" customHeight="1" x14ac:dyDescent="0.25">
      <c r="A3" s="215" t="s">
        <v>650</v>
      </c>
      <c r="B3" s="216"/>
      <c r="C3" s="216"/>
      <c r="D3" s="216"/>
      <c r="E3" s="216"/>
      <c r="F3" s="216"/>
      <c r="G3" s="27" t="s">
        <v>600</v>
      </c>
      <c r="H3" s="28">
        <v>1</v>
      </c>
    </row>
    <row r="4" spans="1:10" s="127" customFormat="1" ht="18.899999999999999" customHeight="1" x14ac:dyDescent="0.35">
      <c r="A4" s="193" t="s">
        <v>616</v>
      </c>
      <c r="B4" s="194"/>
      <c r="C4" s="194"/>
      <c r="D4" s="194"/>
      <c r="E4" s="194"/>
      <c r="F4" s="194"/>
      <c r="G4" s="27"/>
      <c r="H4" s="28"/>
    </row>
    <row r="5" spans="1:10" ht="10.5" x14ac:dyDescent="0.25">
      <c r="A5" s="30" t="s">
        <v>193</v>
      </c>
      <c r="B5" s="31"/>
      <c r="C5" s="31"/>
      <c r="D5" s="31"/>
      <c r="E5" s="31"/>
      <c r="F5" s="31"/>
      <c r="G5" s="31"/>
      <c r="H5" s="31"/>
    </row>
    <row r="8" spans="1:10" ht="10.5" x14ac:dyDescent="0.25">
      <c r="A8" s="32" t="s">
        <v>143</v>
      </c>
      <c r="B8" s="32" t="s">
        <v>484</v>
      </c>
      <c r="C8" s="32" t="s">
        <v>177</v>
      </c>
      <c r="D8" s="32" t="s">
        <v>485</v>
      </c>
      <c r="E8" s="32" t="s">
        <v>486</v>
      </c>
      <c r="F8" s="32" t="s">
        <v>176</v>
      </c>
      <c r="G8" s="32" t="s">
        <v>121</v>
      </c>
      <c r="H8" s="32" t="s">
        <v>179</v>
      </c>
      <c r="I8" s="32" t="s">
        <v>180</v>
      </c>
      <c r="J8" s="32" t="s">
        <v>181</v>
      </c>
    </row>
    <row r="9" spans="1:10" s="44" customFormat="1" ht="10.5" x14ac:dyDescent="0.25">
      <c r="A9" s="43">
        <v>7000</v>
      </c>
      <c r="B9" s="44" t="s">
        <v>122</v>
      </c>
    </row>
    <row r="10" spans="1:10" x14ac:dyDescent="0.2">
      <c r="A10" s="29">
        <v>7110</v>
      </c>
      <c r="B10" s="29" t="s">
        <v>121</v>
      </c>
      <c r="C10" s="34">
        <v>0</v>
      </c>
      <c r="D10" s="34">
        <v>0</v>
      </c>
      <c r="E10" s="34">
        <v>0</v>
      </c>
      <c r="F10" s="34">
        <f>C10+D10+E10</f>
        <v>0</v>
      </c>
    </row>
    <row r="11" spans="1:10" x14ac:dyDescent="0.2">
      <c r="A11" s="29">
        <v>7120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ref="F11:F34" si="0">C11+D11+E11</f>
        <v>0</v>
      </c>
    </row>
    <row r="12" spans="1:10" x14ac:dyDescent="0.2">
      <c r="A12" s="29">
        <v>7130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7140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7150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7160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7210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7220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7230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7240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7250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7260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7310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7320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7330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7340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7350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7360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7410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7420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7510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7520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7610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7620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7630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si="0"/>
        <v>0</v>
      </c>
    </row>
    <row r="35" spans="1:6" x14ac:dyDescent="0.2">
      <c r="A35" s="29">
        <v>7640</v>
      </c>
      <c r="B35" s="29" t="s">
        <v>96</v>
      </c>
      <c r="C35" s="34">
        <v>0</v>
      </c>
      <c r="D35" s="34">
        <v>0</v>
      </c>
      <c r="E35" s="34">
        <v>0</v>
      </c>
      <c r="F35" s="34">
        <f t="shared" ref="F35" si="1">C35+D35+E35</f>
        <v>0</v>
      </c>
    </row>
    <row r="36" spans="1:6" s="127" customFormat="1" x14ac:dyDescent="0.2">
      <c r="C36" s="129"/>
      <c r="D36" s="129"/>
      <c r="E36" s="129"/>
      <c r="F36" s="129"/>
    </row>
    <row r="37" spans="1:6" s="44" customFormat="1" ht="10.5" x14ac:dyDescent="0.25">
      <c r="A37" s="43">
        <v>8000</v>
      </c>
      <c r="B37" s="44" t="s">
        <v>94</v>
      </c>
    </row>
    <row r="38" spans="1:6" x14ac:dyDescent="0.2">
      <c r="C38" s="34"/>
      <c r="D38" s="34"/>
      <c r="E38" s="34"/>
      <c r="F38" s="34"/>
    </row>
    <row r="39" spans="1:6" ht="10.5" x14ac:dyDescent="0.2">
      <c r="B39" s="195" t="str">
        <f>A1</f>
        <v>ESCUELA PREPARATORIA  REGIONAL DEL RINCON</v>
      </c>
      <c r="C39" s="197"/>
      <c r="D39" s="34"/>
      <c r="E39" s="34"/>
      <c r="F39" s="34"/>
    </row>
    <row r="40" spans="1:6" ht="10.5" x14ac:dyDescent="0.2">
      <c r="B40" s="198" t="s">
        <v>646</v>
      </c>
      <c r="C40" s="200"/>
      <c r="D40" s="34"/>
      <c r="E40" s="34"/>
      <c r="F40" s="34"/>
    </row>
    <row r="41" spans="1:6" ht="10.5" x14ac:dyDescent="0.2">
      <c r="B41" s="198" t="str">
        <f>A3</f>
        <v>Correspondiente del 1 de Enero al 31 de Marzo de 2024</v>
      </c>
      <c r="C41" s="200"/>
      <c r="D41" s="34"/>
      <c r="E41" s="34"/>
      <c r="F41" s="34"/>
    </row>
    <row r="42" spans="1:6" ht="10.5" x14ac:dyDescent="0.2">
      <c r="B42" s="148"/>
      <c r="C42" s="149"/>
      <c r="D42" s="34"/>
      <c r="E42" s="34"/>
      <c r="F42" s="34"/>
    </row>
    <row r="43" spans="1:6" ht="10.5" x14ac:dyDescent="0.2">
      <c r="B43" s="150" t="s">
        <v>484</v>
      </c>
      <c r="C43" s="157">
        <f>H1</f>
        <v>2024</v>
      </c>
      <c r="D43" s="34"/>
      <c r="E43" s="34"/>
      <c r="F43" s="34"/>
    </row>
    <row r="44" spans="1:6" x14ac:dyDescent="0.2">
      <c r="A44" s="174">
        <v>8110</v>
      </c>
      <c r="B44" s="151" t="s">
        <v>93</v>
      </c>
      <c r="C44" s="152">
        <v>36751465.170000002</v>
      </c>
      <c r="D44" s="34"/>
      <c r="E44" s="34"/>
      <c r="F44" s="34"/>
    </row>
    <row r="45" spans="1:6" x14ac:dyDescent="0.2">
      <c r="A45" s="174">
        <v>8120</v>
      </c>
      <c r="B45" s="151" t="s">
        <v>92</v>
      </c>
      <c r="C45" s="152">
        <v>-29640637.850000001</v>
      </c>
      <c r="D45" s="34"/>
      <c r="E45" s="34"/>
      <c r="F45" s="34"/>
    </row>
    <row r="46" spans="1:6" x14ac:dyDescent="0.2">
      <c r="A46" s="174">
        <v>8130</v>
      </c>
      <c r="B46" s="151" t="s">
        <v>91</v>
      </c>
      <c r="C46" s="152">
        <v>2514288.1</v>
      </c>
      <c r="D46" s="34"/>
      <c r="E46" s="34"/>
      <c r="F46" s="34"/>
    </row>
    <row r="47" spans="1:6" x14ac:dyDescent="0.2">
      <c r="A47" s="174">
        <v>8140</v>
      </c>
      <c r="B47" s="151" t="s">
        <v>90</v>
      </c>
      <c r="C47" s="152">
        <v>-1489</v>
      </c>
      <c r="D47" s="34"/>
      <c r="E47" s="34"/>
      <c r="F47" s="34"/>
    </row>
    <row r="48" spans="1:6" x14ac:dyDescent="0.2">
      <c r="A48" s="174">
        <v>8150</v>
      </c>
      <c r="B48" s="151" t="s">
        <v>89</v>
      </c>
      <c r="C48" s="152">
        <v>-9623626.4199999999</v>
      </c>
      <c r="D48" s="34"/>
      <c r="E48" s="34"/>
      <c r="F48" s="34"/>
    </row>
    <row r="49" spans="1:6" x14ac:dyDescent="0.2">
      <c r="B49" s="153"/>
      <c r="C49" s="154"/>
      <c r="D49" s="34"/>
      <c r="E49" s="34"/>
      <c r="F49" s="34"/>
    </row>
    <row r="50" spans="1:6" ht="10.5" x14ac:dyDescent="0.2">
      <c r="B50" s="195" t="str">
        <f>A1</f>
        <v>ESCUELA PREPARATORIA  REGIONAL DEL RINCON</v>
      </c>
      <c r="C50" s="197"/>
    </row>
    <row r="51" spans="1:6" ht="10.5" x14ac:dyDescent="0.2">
      <c r="B51" s="198" t="s">
        <v>647</v>
      </c>
      <c r="C51" s="200"/>
    </row>
    <row r="52" spans="1:6" ht="10.5" x14ac:dyDescent="0.2">
      <c r="B52" s="198" t="str">
        <f>A3</f>
        <v>Correspondiente del 1 de Enero al 31 de Marzo de 2024</v>
      </c>
      <c r="C52" s="200"/>
    </row>
    <row r="53" spans="1:6" ht="10.5" x14ac:dyDescent="0.2">
      <c r="B53" s="148"/>
      <c r="C53" s="149"/>
    </row>
    <row r="54" spans="1:6" ht="10.5" x14ac:dyDescent="0.2">
      <c r="B54" s="155" t="s">
        <v>484</v>
      </c>
      <c r="C54" s="157">
        <f>H1</f>
        <v>2024</v>
      </c>
    </row>
    <row r="55" spans="1:6" x14ac:dyDescent="0.2">
      <c r="A55" s="174">
        <v>8210</v>
      </c>
      <c r="B55" s="151" t="s">
        <v>88</v>
      </c>
      <c r="C55" s="156">
        <v>-36751465.170000002</v>
      </c>
    </row>
    <row r="56" spans="1:6" x14ac:dyDescent="0.2">
      <c r="A56" s="174">
        <v>8220</v>
      </c>
      <c r="B56" s="151" t="s">
        <v>87</v>
      </c>
      <c r="C56" s="156">
        <v>29077540.48</v>
      </c>
    </row>
    <row r="57" spans="1:6" x14ac:dyDescent="0.2">
      <c r="A57" s="174">
        <v>8230</v>
      </c>
      <c r="B57" s="151" t="s">
        <v>648</v>
      </c>
      <c r="C57" s="156">
        <v>-2514288.2999999998</v>
      </c>
    </row>
    <row r="58" spans="1:6" x14ac:dyDescent="0.2">
      <c r="A58" s="174">
        <v>8240</v>
      </c>
      <c r="B58" s="151" t="s">
        <v>86</v>
      </c>
      <c r="C58" s="156">
        <v>2626813.9300000002</v>
      </c>
    </row>
    <row r="59" spans="1:6" x14ac:dyDescent="0.2">
      <c r="A59" s="174">
        <v>8250</v>
      </c>
      <c r="B59" s="151" t="s">
        <v>85</v>
      </c>
      <c r="C59" s="156">
        <v>0</v>
      </c>
    </row>
    <row r="60" spans="1:6" x14ac:dyDescent="0.2">
      <c r="A60" s="174">
        <v>8260</v>
      </c>
      <c r="B60" s="151" t="s">
        <v>84</v>
      </c>
      <c r="C60" s="156">
        <v>9500.2000000000007</v>
      </c>
    </row>
    <row r="61" spans="1:6" x14ac:dyDescent="0.2">
      <c r="A61" s="174">
        <v>8270</v>
      </c>
      <c r="B61" s="151" t="s">
        <v>83</v>
      </c>
      <c r="C61" s="156">
        <v>7551898.8600000003</v>
      </c>
    </row>
    <row r="63" spans="1:6" x14ac:dyDescent="0.2">
      <c r="B63" s="147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B41:C41"/>
    <mergeCell ref="B50:C50"/>
    <mergeCell ref="B51:C51"/>
    <mergeCell ref="B52:C52"/>
    <mergeCell ref="A1:F1"/>
    <mergeCell ref="A2:F2"/>
    <mergeCell ref="A3:F3"/>
    <mergeCell ref="B39:C39"/>
    <mergeCell ref="B40:C40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36328125" style="3" customWidth="1"/>
    <col min="2" max="2" width="42.08984375" style="3" customWidth="1"/>
    <col min="3" max="3" width="18.6328125" style="3" bestFit="1" customWidth="1"/>
    <col min="4" max="4" width="17" style="3" bestFit="1" customWidth="1"/>
    <col min="5" max="5" width="13.08984375" style="3" customWidth="1"/>
    <col min="6" max="6" width="11.453125" style="3" customWidth="1"/>
    <col min="7" max="8" width="11.6328125" style="3" hidden="1" customWidth="1"/>
    <col min="9" max="16384" width="11.4531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ht="10.5" x14ac:dyDescent="0.25">
      <c r="A3" s="1"/>
    </row>
    <row r="4" spans="1:8" s="116" customFormat="1" ht="10.5" x14ac:dyDescent="0.25">
      <c r="A4" s="115" t="s">
        <v>33</v>
      </c>
    </row>
    <row r="5" spans="1:8" s="116" customFormat="1" ht="39.9" customHeight="1" x14ac:dyDescent="0.2">
      <c r="A5" s="217" t="s">
        <v>34</v>
      </c>
      <c r="B5" s="217"/>
      <c r="C5" s="217"/>
      <c r="D5" s="217"/>
      <c r="E5" s="217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3" x14ac:dyDescent="0.3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ht="10.5" x14ac:dyDescent="0.25">
      <c r="A9" s="131" t="s">
        <v>122</v>
      </c>
      <c r="B9" s="117"/>
      <c r="C9" s="117"/>
      <c r="D9" s="117"/>
    </row>
    <row r="10" spans="1:8" s="116" customFormat="1" ht="26.15" customHeight="1" x14ac:dyDescent="0.2">
      <c r="A10" s="119" t="s">
        <v>585</v>
      </c>
      <c r="B10" s="218" t="s">
        <v>36</v>
      </c>
      <c r="C10" s="218"/>
      <c r="D10" s="218"/>
      <c r="E10" s="218"/>
    </row>
    <row r="11" spans="1:8" s="116" customFormat="1" ht="12.9" customHeight="1" x14ac:dyDescent="0.2">
      <c r="A11" s="120" t="s">
        <v>586</v>
      </c>
      <c r="B11" s="121" t="s">
        <v>37</v>
      </c>
      <c r="C11" s="121"/>
      <c r="D11" s="121"/>
      <c r="E11" s="121"/>
    </row>
    <row r="12" spans="1:8" s="116" customFormat="1" ht="26.15" customHeight="1" x14ac:dyDescent="0.2">
      <c r="A12" s="120" t="s">
        <v>587</v>
      </c>
      <c r="B12" s="218" t="s">
        <v>38</v>
      </c>
      <c r="C12" s="218"/>
      <c r="D12" s="218"/>
      <c r="E12" s="218"/>
    </row>
    <row r="13" spans="1:8" s="116" customFormat="1" ht="26.15" customHeight="1" x14ac:dyDescent="0.2">
      <c r="A13" s="120" t="s">
        <v>588</v>
      </c>
      <c r="B13" s="218" t="s">
        <v>39</v>
      </c>
      <c r="C13" s="218"/>
      <c r="D13" s="218"/>
      <c r="E13" s="218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589</v>
      </c>
      <c r="B15" s="121" t="s">
        <v>40</v>
      </c>
    </row>
    <row r="16" spans="1:8" s="116" customFormat="1" ht="12.9" customHeight="1" x14ac:dyDescent="0.2">
      <c r="A16" s="120" t="s">
        <v>590</v>
      </c>
    </row>
    <row r="17" spans="1:4" s="116" customFormat="1" ht="12.9" customHeight="1" x14ac:dyDescent="0.2">
      <c r="A17" s="121"/>
    </row>
    <row r="18" spans="1:4" s="116" customFormat="1" ht="12.9" customHeight="1" x14ac:dyDescent="0.25">
      <c r="A18" s="131" t="s">
        <v>94</v>
      </c>
    </row>
    <row r="19" spans="1:4" s="116" customFormat="1" ht="12.9" customHeight="1" x14ac:dyDescent="0.2">
      <c r="A19" s="124" t="s">
        <v>591</v>
      </c>
    </row>
    <row r="20" spans="1:4" s="116" customFormat="1" ht="12.9" customHeight="1" x14ac:dyDescent="0.2">
      <c r="A20" s="124" t="s">
        <v>592</v>
      </c>
    </row>
    <row r="21" spans="1:4" s="116" customFormat="1" x14ac:dyDescent="0.2">
      <c r="A21" s="117"/>
    </row>
    <row r="22" spans="1:4" s="116" customFormat="1" x14ac:dyDescent="0.2">
      <c r="A22" s="117" t="s">
        <v>513</v>
      </c>
      <c r="B22" s="117"/>
      <c r="C22" s="117"/>
      <c r="D22" s="117"/>
    </row>
    <row r="23" spans="1:4" s="116" customFormat="1" x14ac:dyDescent="0.2">
      <c r="A23" s="117" t="s">
        <v>514</v>
      </c>
      <c r="B23" s="117"/>
      <c r="C23" s="117"/>
      <c r="D23" s="117"/>
    </row>
    <row r="24" spans="1:4" s="116" customFormat="1" x14ac:dyDescent="0.2">
      <c r="A24" s="117" t="s">
        <v>515</v>
      </c>
      <c r="B24" s="117"/>
      <c r="C24" s="117"/>
      <c r="D24" s="117"/>
    </row>
    <row r="25" spans="1:4" s="116" customFormat="1" x14ac:dyDescent="0.2">
      <c r="A25" s="117" t="s">
        <v>516</v>
      </c>
      <c r="B25" s="117"/>
      <c r="C25" s="117"/>
      <c r="D25" s="117"/>
    </row>
    <row r="26" spans="1:4" s="116" customFormat="1" x14ac:dyDescent="0.2">
      <c r="A26" s="117" t="s">
        <v>517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1.5" x14ac:dyDescent="0.25">
      <c r="A28" s="122" t="s">
        <v>95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209" zoomScaleNormal="100" workbookViewId="0">
      <selection sqref="A1:E91"/>
    </sheetView>
  </sheetViews>
  <sheetFormatPr baseColWidth="10" defaultColWidth="9.08984375" defaultRowHeight="10" x14ac:dyDescent="0.2"/>
  <cols>
    <col min="1" max="1" width="10" style="20" customWidth="1"/>
    <col min="2" max="2" width="83" style="20" customWidth="1"/>
    <col min="3" max="4" width="15.6328125" style="20" customWidth="1"/>
    <col min="5" max="5" width="16.6328125" style="20" customWidth="1"/>
    <col min="6" max="16384" width="9.08984375" style="20"/>
  </cols>
  <sheetData>
    <row r="1" spans="1:5" s="26" customFormat="1" ht="18.899999999999999" customHeight="1" x14ac:dyDescent="0.35">
      <c r="A1" s="187" t="s">
        <v>649</v>
      </c>
      <c r="B1" s="187"/>
      <c r="C1" s="187"/>
      <c r="D1" s="14" t="s">
        <v>598</v>
      </c>
      <c r="E1" s="25">
        <v>2024</v>
      </c>
    </row>
    <row r="2" spans="1:5" s="16" customFormat="1" ht="18.899999999999999" customHeight="1" x14ac:dyDescent="0.35">
      <c r="A2" s="187" t="s">
        <v>603</v>
      </c>
      <c r="B2" s="187"/>
      <c r="C2" s="187"/>
      <c r="D2" s="14" t="s">
        <v>599</v>
      </c>
      <c r="E2" s="25" t="s">
        <v>601</v>
      </c>
    </row>
    <row r="3" spans="1:5" s="16" customFormat="1" ht="18.899999999999999" customHeight="1" x14ac:dyDescent="0.35">
      <c r="A3" s="187" t="s">
        <v>650</v>
      </c>
      <c r="B3" s="187"/>
      <c r="C3" s="187"/>
      <c r="D3" s="14" t="s">
        <v>600</v>
      </c>
      <c r="E3" s="25">
        <v>1</v>
      </c>
    </row>
    <row r="4" spans="1:5" s="16" customFormat="1" ht="18.899999999999999" customHeight="1" x14ac:dyDescent="0.35">
      <c r="A4" s="189" t="s">
        <v>616</v>
      </c>
      <c r="B4" s="189"/>
      <c r="C4" s="189"/>
      <c r="D4" s="25"/>
      <c r="E4" s="25"/>
    </row>
    <row r="5" spans="1:5" ht="10.5" x14ac:dyDescent="0.25">
      <c r="A5" s="18" t="s">
        <v>193</v>
      </c>
      <c r="B5" s="19"/>
      <c r="C5" s="19"/>
      <c r="D5" s="19"/>
      <c r="E5" s="19"/>
    </row>
    <row r="7" spans="1:5" ht="10.5" x14ac:dyDescent="0.25">
      <c r="A7" s="159" t="s">
        <v>651</v>
      </c>
      <c r="B7" s="47"/>
      <c r="C7" s="47"/>
      <c r="D7" s="47"/>
      <c r="E7" s="47"/>
    </row>
    <row r="8" spans="1:5" ht="10.5" x14ac:dyDescent="0.25">
      <c r="A8" s="48" t="s">
        <v>143</v>
      </c>
      <c r="B8" s="48" t="s">
        <v>140</v>
      </c>
      <c r="C8" s="48" t="s">
        <v>141</v>
      </c>
      <c r="D8" s="160" t="s">
        <v>354</v>
      </c>
      <c r="E8" s="161" t="s">
        <v>652</v>
      </c>
    </row>
    <row r="9" spans="1:5" ht="10.5" x14ac:dyDescent="0.25">
      <c r="A9" s="162">
        <v>4000</v>
      </c>
      <c r="B9" s="163" t="s">
        <v>653</v>
      </c>
      <c r="C9" s="164">
        <v>0</v>
      </c>
      <c r="D9" s="165"/>
      <c r="E9" s="166"/>
    </row>
    <row r="10" spans="1:5" x14ac:dyDescent="0.2">
      <c r="A10" s="50">
        <v>4100</v>
      </c>
      <c r="B10" s="51" t="s">
        <v>301</v>
      </c>
      <c r="C10" s="55">
        <f>SUM(C11+C21+C27+C30+C36+C39+C48)</f>
        <v>2255912.29</v>
      </c>
      <c r="D10" s="92"/>
      <c r="E10" s="49"/>
    </row>
    <row r="11" spans="1:5" x14ac:dyDescent="0.2">
      <c r="A11" s="50">
        <v>4110</v>
      </c>
      <c r="B11" s="51" t="s">
        <v>302</v>
      </c>
      <c r="C11" s="55">
        <f>SUM(C12:C20)</f>
        <v>0</v>
      </c>
      <c r="D11" s="92"/>
      <c r="E11" s="49"/>
    </row>
    <row r="12" spans="1:5" x14ac:dyDescent="0.2">
      <c r="A12" s="50">
        <v>4111</v>
      </c>
      <c r="B12" s="51" t="s">
        <v>303</v>
      </c>
      <c r="C12" s="55">
        <v>0</v>
      </c>
      <c r="D12" s="92"/>
      <c r="E12" s="49"/>
    </row>
    <row r="13" spans="1:5" x14ac:dyDescent="0.2">
      <c r="A13" s="50">
        <v>4112</v>
      </c>
      <c r="B13" s="51" t="s">
        <v>304</v>
      </c>
      <c r="C13" s="55">
        <v>0</v>
      </c>
      <c r="D13" s="92"/>
      <c r="E13" s="49"/>
    </row>
    <row r="14" spans="1:5" x14ac:dyDescent="0.2">
      <c r="A14" s="50">
        <v>4113</v>
      </c>
      <c r="B14" s="51" t="s">
        <v>305</v>
      </c>
      <c r="C14" s="55">
        <v>0</v>
      </c>
      <c r="D14" s="92"/>
      <c r="E14" s="49"/>
    </row>
    <row r="15" spans="1:5" x14ac:dyDescent="0.2">
      <c r="A15" s="50">
        <v>4114</v>
      </c>
      <c r="B15" s="51" t="s">
        <v>306</v>
      </c>
      <c r="C15" s="55">
        <v>0</v>
      </c>
      <c r="D15" s="92"/>
      <c r="E15" s="49"/>
    </row>
    <row r="16" spans="1:5" x14ac:dyDescent="0.2">
      <c r="A16" s="50">
        <v>4115</v>
      </c>
      <c r="B16" s="51" t="s">
        <v>307</v>
      </c>
      <c r="C16" s="55">
        <v>0</v>
      </c>
      <c r="D16" s="92"/>
      <c r="E16" s="49"/>
    </row>
    <row r="17" spans="1:5" x14ac:dyDescent="0.2">
      <c r="A17" s="50">
        <v>4116</v>
      </c>
      <c r="B17" s="51" t="s">
        <v>308</v>
      </c>
      <c r="C17" s="55">
        <v>0</v>
      </c>
      <c r="D17" s="92"/>
      <c r="E17" s="49"/>
    </row>
    <row r="18" spans="1:5" x14ac:dyDescent="0.2">
      <c r="A18" s="50">
        <v>4117</v>
      </c>
      <c r="B18" s="51" t="s">
        <v>309</v>
      </c>
      <c r="C18" s="55">
        <v>0</v>
      </c>
      <c r="D18" s="92"/>
      <c r="E18" s="49"/>
    </row>
    <row r="19" spans="1:5" ht="20" x14ac:dyDescent="0.2">
      <c r="A19" s="50">
        <v>4118</v>
      </c>
      <c r="B19" s="52" t="s">
        <v>487</v>
      </c>
      <c r="C19" s="55">
        <v>0</v>
      </c>
      <c r="D19" s="92"/>
      <c r="E19" s="49"/>
    </row>
    <row r="20" spans="1:5" x14ac:dyDescent="0.2">
      <c r="A20" s="50">
        <v>4119</v>
      </c>
      <c r="B20" s="51" t="s">
        <v>310</v>
      </c>
      <c r="C20" s="55">
        <v>0</v>
      </c>
      <c r="D20" s="92"/>
      <c r="E20" s="49"/>
    </row>
    <row r="21" spans="1:5" x14ac:dyDescent="0.2">
      <c r="A21" s="50">
        <v>4120</v>
      </c>
      <c r="B21" s="51" t="s">
        <v>311</v>
      </c>
      <c r="C21" s="55">
        <f>SUM(C22:C26)</f>
        <v>0</v>
      </c>
      <c r="D21" s="92"/>
      <c r="E21" s="49"/>
    </row>
    <row r="22" spans="1:5" x14ac:dyDescent="0.2">
      <c r="A22" s="50">
        <v>4121</v>
      </c>
      <c r="B22" s="51" t="s">
        <v>312</v>
      </c>
      <c r="C22" s="55">
        <v>0</v>
      </c>
      <c r="D22" s="92"/>
      <c r="E22" s="49"/>
    </row>
    <row r="23" spans="1:5" x14ac:dyDescent="0.2">
      <c r="A23" s="50">
        <v>4122</v>
      </c>
      <c r="B23" s="51" t="s">
        <v>488</v>
      </c>
      <c r="C23" s="55">
        <v>0</v>
      </c>
      <c r="D23" s="92"/>
      <c r="E23" s="49"/>
    </row>
    <row r="24" spans="1:5" x14ac:dyDescent="0.2">
      <c r="A24" s="50">
        <v>4123</v>
      </c>
      <c r="B24" s="51" t="s">
        <v>313</v>
      </c>
      <c r="C24" s="55">
        <v>0</v>
      </c>
      <c r="D24" s="92"/>
      <c r="E24" s="49"/>
    </row>
    <row r="25" spans="1:5" x14ac:dyDescent="0.2">
      <c r="A25" s="50">
        <v>4124</v>
      </c>
      <c r="B25" s="51" t="s">
        <v>314</v>
      </c>
      <c r="C25" s="55">
        <v>0</v>
      </c>
      <c r="D25" s="92"/>
      <c r="E25" s="49"/>
    </row>
    <row r="26" spans="1:5" x14ac:dyDescent="0.2">
      <c r="A26" s="50">
        <v>4129</v>
      </c>
      <c r="B26" s="51" t="s">
        <v>315</v>
      </c>
      <c r="C26" s="55">
        <v>0</v>
      </c>
      <c r="D26" s="92"/>
      <c r="E26" s="49"/>
    </row>
    <row r="27" spans="1:5" x14ac:dyDescent="0.2">
      <c r="A27" s="50">
        <v>4130</v>
      </c>
      <c r="B27" s="51" t="s">
        <v>316</v>
      </c>
      <c r="C27" s="55">
        <f>SUM(C28:C29)</f>
        <v>0</v>
      </c>
      <c r="D27" s="92"/>
      <c r="E27" s="49"/>
    </row>
    <row r="28" spans="1:5" x14ac:dyDescent="0.2">
      <c r="A28" s="50">
        <v>4131</v>
      </c>
      <c r="B28" s="51" t="s">
        <v>317</v>
      </c>
      <c r="C28" s="55">
        <v>0</v>
      </c>
      <c r="D28" s="92"/>
      <c r="E28" s="49"/>
    </row>
    <row r="29" spans="1:5" ht="20" x14ac:dyDescent="0.2">
      <c r="A29" s="50">
        <v>4132</v>
      </c>
      <c r="B29" s="52" t="s">
        <v>489</v>
      </c>
      <c r="C29" s="55">
        <v>0</v>
      </c>
      <c r="D29" s="92"/>
      <c r="E29" s="49"/>
    </row>
    <row r="30" spans="1:5" x14ac:dyDescent="0.2">
      <c r="A30" s="50">
        <v>4140</v>
      </c>
      <c r="B30" s="51" t="s">
        <v>318</v>
      </c>
      <c r="C30" s="55">
        <f>SUM(C31:C35)</f>
        <v>0</v>
      </c>
      <c r="D30" s="92"/>
      <c r="E30" s="49"/>
    </row>
    <row r="31" spans="1:5" x14ac:dyDescent="0.2">
      <c r="A31" s="50">
        <v>4141</v>
      </c>
      <c r="B31" s="51" t="s">
        <v>319</v>
      </c>
      <c r="C31" s="55">
        <v>0</v>
      </c>
      <c r="D31" s="92"/>
      <c r="E31" s="49"/>
    </row>
    <row r="32" spans="1:5" x14ac:dyDescent="0.2">
      <c r="A32" s="50">
        <v>4143</v>
      </c>
      <c r="B32" s="51" t="s">
        <v>320</v>
      </c>
      <c r="C32" s="55">
        <v>0</v>
      </c>
      <c r="D32" s="92"/>
      <c r="E32" s="49"/>
    </row>
    <row r="33" spans="1:5" x14ac:dyDescent="0.2">
      <c r="A33" s="50">
        <v>4144</v>
      </c>
      <c r="B33" s="51" t="s">
        <v>321</v>
      </c>
      <c r="C33" s="55">
        <v>0</v>
      </c>
      <c r="D33" s="92"/>
      <c r="E33" s="49"/>
    </row>
    <row r="34" spans="1:5" ht="20" x14ac:dyDescent="0.2">
      <c r="A34" s="50">
        <v>4145</v>
      </c>
      <c r="B34" s="52" t="s">
        <v>490</v>
      </c>
      <c r="C34" s="55">
        <v>0</v>
      </c>
      <c r="D34" s="92"/>
      <c r="E34" s="49"/>
    </row>
    <row r="35" spans="1:5" x14ac:dyDescent="0.2">
      <c r="A35" s="50">
        <v>4149</v>
      </c>
      <c r="B35" s="51" t="s">
        <v>322</v>
      </c>
      <c r="C35" s="55">
        <v>0</v>
      </c>
      <c r="D35" s="92"/>
      <c r="E35" s="49"/>
    </row>
    <row r="36" spans="1:5" x14ac:dyDescent="0.2">
      <c r="A36" s="50">
        <v>4150</v>
      </c>
      <c r="B36" s="51" t="s">
        <v>491</v>
      </c>
      <c r="C36" s="55">
        <f>SUM(C37:C38)</f>
        <v>0</v>
      </c>
      <c r="D36" s="92"/>
      <c r="E36" s="49"/>
    </row>
    <row r="37" spans="1:5" x14ac:dyDescent="0.2">
      <c r="A37" s="50">
        <v>4151</v>
      </c>
      <c r="B37" s="51" t="s">
        <v>491</v>
      </c>
      <c r="C37" s="55">
        <v>0</v>
      </c>
      <c r="D37" s="92"/>
      <c r="E37" s="49"/>
    </row>
    <row r="38" spans="1:5" ht="20" x14ac:dyDescent="0.2">
      <c r="A38" s="50">
        <v>4154</v>
      </c>
      <c r="B38" s="52" t="s">
        <v>492</v>
      </c>
      <c r="C38" s="55">
        <v>0</v>
      </c>
      <c r="D38" s="92"/>
      <c r="E38" s="49"/>
    </row>
    <row r="39" spans="1:5" x14ac:dyDescent="0.2">
      <c r="A39" s="50">
        <v>4160</v>
      </c>
      <c r="B39" s="51" t="s">
        <v>493</v>
      </c>
      <c r="C39" s="55">
        <f>SUM(C40:C47)</f>
        <v>0</v>
      </c>
      <c r="D39" s="92"/>
      <c r="E39" s="49"/>
    </row>
    <row r="40" spans="1:5" x14ac:dyDescent="0.2">
      <c r="A40" s="50">
        <v>4161</v>
      </c>
      <c r="B40" s="51" t="s">
        <v>323</v>
      </c>
      <c r="C40" s="55">
        <v>0</v>
      </c>
      <c r="D40" s="92"/>
      <c r="E40" s="49"/>
    </row>
    <row r="41" spans="1:5" x14ac:dyDescent="0.2">
      <c r="A41" s="50">
        <v>4162</v>
      </c>
      <c r="B41" s="51" t="s">
        <v>324</v>
      </c>
      <c r="C41" s="55">
        <v>0</v>
      </c>
      <c r="D41" s="92"/>
      <c r="E41" s="49"/>
    </row>
    <row r="42" spans="1:5" x14ac:dyDescent="0.2">
      <c r="A42" s="50">
        <v>4163</v>
      </c>
      <c r="B42" s="51" t="s">
        <v>325</v>
      </c>
      <c r="C42" s="55">
        <v>0</v>
      </c>
      <c r="D42" s="92"/>
      <c r="E42" s="49"/>
    </row>
    <row r="43" spans="1:5" x14ac:dyDescent="0.2">
      <c r="A43" s="50">
        <v>4164</v>
      </c>
      <c r="B43" s="51" t="s">
        <v>326</v>
      </c>
      <c r="C43" s="55">
        <v>0</v>
      </c>
      <c r="D43" s="92"/>
      <c r="E43" s="49"/>
    </row>
    <row r="44" spans="1:5" x14ac:dyDescent="0.2">
      <c r="A44" s="50">
        <v>4165</v>
      </c>
      <c r="B44" s="51" t="s">
        <v>327</v>
      </c>
      <c r="C44" s="55">
        <v>0</v>
      </c>
      <c r="D44" s="92"/>
      <c r="E44" s="49"/>
    </row>
    <row r="45" spans="1:5" ht="20" x14ac:dyDescent="0.2">
      <c r="A45" s="50">
        <v>4166</v>
      </c>
      <c r="B45" s="52" t="s">
        <v>494</v>
      </c>
      <c r="C45" s="55">
        <v>0</v>
      </c>
      <c r="D45" s="92"/>
      <c r="E45" s="49"/>
    </row>
    <row r="46" spans="1:5" x14ac:dyDescent="0.2">
      <c r="A46" s="50">
        <v>4168</v>
      </c>
      <c r="B46" s="51" t="s">
        <v>328</v>
      </c>
      <c r="C46" s="55">
        <v>0</v>
      </c>
      <c r="D46" s="92"/>
      <c r="E46" s="49"/>
    </row>
    <row r="47" spans="1:5" x14ac:dyDescent="0.2">
      <c r="A47" s="50">
        <v>4169</v>
      </c>
      <c r="B47" s="51" t="s">
        <v>329</v>
      </c>
      <c r="C47" s="55">
        <v>0</v>
      </c>
      <c r="D47" s="92"/>
      <c r="E47" s="49"/>
    </row>
    <row r="48" spans="1:5" x14ac:dyDescent="0.2">
      <c r="A48" s="50">
        <v>4170</v>
      </c>
      <c r="B48" s="51" t="s">
        <v>593</v>
      </c>
      <c r="C48" s="55">
        <f>SUM(C49:C56)</f>
        <v>2255912.29</v>
      </c>
      <c r="D48" s="92"/>
      <c r="E48" s="49"/>
    </row>
    <row r="49" spans="1:5" x14ac:dyDescent="0.2">
      <c r="A49" s="50">
        <v>4171</v>
      </c>
      <c r="B49" s="53" t="s">
        <v>495</v>
      </c>
      <c r="C49" s="55">
        <v>0</v>
      </c>
      <c r="D49" s="92"/>
      <c r="E49" s="49"/>
    </row>
    <row r="50" spans="1:5" x14ac:dyDescent="0.2">
      <c r="A50" s="50">
        <v>4172</v>
      </c>
      <c r="B50" s="51" t="s">
        <v>496</v>
      </c>
      <c r="C50" s="55">
        <v>0</v>
      </c>
      <c r="D50" s="92"/>
      <c r="E50" s="49"/>
    </row>
    <row r="51" spans="1:5" ht="20" x14ac:dyDescent="0.2">
      <c r="A51" s="50">
        <v>4173</v>
      </c>
      <c r="B51" s="52" t="s">
        <v>497</v>
      </c>
      <c r="C51" s="55">
        <v>2255912.29</v>
      </c>
      <c r="D51" s="92"/>
      <c r="E51" s="49"/>
    </row>
    <row r="52" spans="1:5" ht="20" x14ac:dyDescent="0.2">
      <c r="A52" s="50">
        <v>4174</v>
      </c>
      <c r="B52" s="52" t="s">
        <v>498</v>
      </c>
      <c r="C52" s="55">
        <v>0</v>
      </c>
      <c r="D52" s="92"/>
      <c r="E52" s="49"/>
    </row>
    <row r="53" spans="1:5" ht="20" x14ac:dyDescent="0.2">
      <c r="A53" s="50">
        <v>4175</v>
      </c>
      <c r="B53" s="52" t="s">
        <v>499</v>
      </c>
      <c r="C53" s="55">
        <v>0</v>
      </c>
      <c r="D53" s="92"/>
      <c r="E53" s="49"/>
    </row>
    <row r="54" spans="1:5" ht="20" x14ac:dyDescent="0.2">
      <c r="A54" s="50">
        <v>4176</v>
      </c>
      <c r="B54" s="52" t="s">
        <v>500</v>
      </c>
      <c r="C54" s="55">
        <v>0</v>
      </c>
      <c r="D54" s="92"/>
      <c r="E54" s="49"/>
    </row>
    <row r="55" spans="1:5" ht="20" x14ac:dyDescent="0.2">
      <c r="A55" s="50">
        <v>4177</v>
      </c>
      <c r="B55" s="52" t="s">
        <v>501</v>
      </c>
      <c r="C55" s="55">
        <v>0</v>
      </c>
      <c r="D55" s="92"/>
      <c r="E55" s="49"/>
    </row>
    <row r="56" spans="1:5" x14ac:dyDescent="0.2">
      <c r="A56" s="50">
        <v>4178</v>
      </c>
      <c r="B56" s="52" t="s">
        <v>502</v>
      </c>
      <c r="C56" s="55">
        <v>0</v>
      </c>
      <c r="D56" s="92"/>
      <c r="E56" s="49"/>
    </row>
    <row r="57" spans="1:5" ht="31.5" x14ac:dyDescent="0.25">
      <c r="A57" s="162">
        <v>4200</v>
      </c>
      <c r="B57" s="167" t="s">
        <v>503</v>
      </c>
      <c r="C57" s="164">
        <v>7285203.1299999999</v>
      </c>
      <c r="D57" s="92"/>
      <c r="E57" s="49"/>
    </row>
    <row r="58" spans="1:5" ht="21" x14ac:dyDescent="0.25">
      <c r="A58" s="162">
        <v>4210</v>
      </c>
      <c r="B58" s="167" t="s">
        <v>504</v>
      </c>
      <c r="C58" s="164">
        <v>0</v>
      </c>
      <c r="D58" s="92"/>
      <c r="E58" s="49"/>
    </row>
    <row r="59" spans="1:5" x14ac:dyDescent="0.2">
      <c r="A59" s="168">
        <v>4211</v>
      </c>
      <c r="B59" s="169" t="s">
        <v>330</v>
      </c>
      <c r="C59" s="170">
        <v>0</v>
      </c>
      <c r="D59" s="92"/>
      <c r="E59" s="49"/>
    </row>
    <row r="60" spans="1:5" x14ac:dyDescent="0.2">
      <c r="A60" s="168">
        <v>4212</v>
      </c>
      <c r="B60" s="169" t="s">
        <v>331</v>
      </c>
      <c r="C60" s="170">
        <v>0</v>
      </c>
      <c r="D60" s="92"/>
      <c r="E60" s="49"/>
    </row>
    <row r="61" spans="1:5" x14ac:dyDescent="0.2">
      <c r="A61" s="168">
        <v>4213</v>
      </c>
      <c r="B61" s="169" t="s">
        <v>332</v>
      </c>
      <c r="C61" s="170">
        <v>0</v>
      </c>
      <c r="D61" s="92"/>
      <c r="E61" s="49"/>
    </row>
    <row r="62" spans="1:5" x14ac:dyDescent="0.2">
      <c r="A62" s="168">
        <v>4214</v>
      </c>
      <c r="B62" s="169" t="s">
        <v>505</v>
      </c>
      <c r="C62" s="170">
        <v>0</v>
      </c>
      <c r="D62" s="92"/>
      <c r="E62" s="49"/>
    </row>
    <row r="63" spans="1:5" x14ac:dyDescent="0.2">
      <c r="A63" s="168">
        <v>4215</v>
      </c>
      <c r="B63" s="169" t="s">
        <v>506</v>
      </c>
      <c r="C63" s="170">
        <v>0</v>
      </c>
      <c r="D63" s="92"/>
      <c r="E63" s="49"/>
    </row>
    <row r="64" spans="1:5" ht="10.5" x14ac:dyDescent="0.25">
      <c r="A64" s="162">
        <v>4220</v>
      </c>
      <c r="B64" s="163" t="s">
        <v>333</v>
      </c>
      <c r="C64" s="164">
        <f>SUM(C65:C68)</f>
        <v>7285203.1299999999</v>
      </c>
      <c r="D64" s="92"/>
      <c r="E64" s="49"/>
    </row>
    <row r="65" spans="1:5" x14ac:dyDescent="0.2">
      <c r="A65" s="168">
        <v>4221</v>
      </c>
      <c r="B65" s="169" t="s">
        <v>334</v>
      </c>
      <c r="C65" s="55">
        <v>7285203.1299999999</v>
      </c>
      <c r="D65" s="92"/>
      <c r="E65" s="49"/>
    </row>
    <row r="66" spans="1:5" x14ac:dyDescent="0.2">
      <c r="A66" s="168">
        <v>4223</v>
      </c>
      <c r="B66" s="169" t="s">
        <v>335</v>
      </c>
      <c r="C66" s="55"/>
      <c r="D66" s="92"/>
      <c r="E66" s="49"/>
    </row>
    <row r="67" spans="1:5" x14ac:dyDescent="0.2">
      <c r="A67" s="168">
        <v>4225</v>
      </c>
      <c r="B67" s="169" t="s">
        <v>337</v>
      </c>
      <c r="C67" s="170">
        <v>0</v>
      </c>
      <c r="D67" s="92"/>
      <c r="E67" s="49"/>
    </row>
    <row r="68" spans="1:5" x14ac:dyDescent="0.2">
      <c r="A68" s="168">
        <v>4227</v>
      </c>
      <c r="B68" s="169" t="s">
        <v>507</v>
      </c>
      <c r="C68" s="170">
        <v>0</v>
      </c>
      <c r="D68" s="92"/>
      <c r="E68" s="49"/>
    </row>
    <row r="69" spans="1:5" ht="10.5" x14ac:dyDescent="0.25">
      <c r="A69" s="171">
        <v>4300</v>
      </c>
      <c r="B69" s="163" t="s">
        <v>338</v>
      </c>
      <c r="C69" s="164">
        <v>84000.19</v>
      </c>
      <c r="D69" s="92"/>
      <c r="E69" s="49"/>
    </row>
    <row r="70" spans="1:5" ht="10.5" x14ac:dyDescent="0.25">
      <c r="A70" s="171">
        <v>4310</v>
      </c>
      <c r="B70" s="163" t="s">
        <v>339</v>
      </c>
      <c r="C70" s="164">
        <v>0</v>
      </c>
      <c r="D70" s="92"/>
      <c r="E70" s="49"/>
    </row>
    <row r="71" spans="1:5" x14ac:dyDescent="0.2">
      <c r="A71" s="172">
        <v>4311</v>
      </c>
      <c r="B71" s="169" t="s">
        <v>508</v>
      </c>
      <c r="C71" s="170">
        <v>0</v>
      </c>
      <c r="D71" s="92"/>
      <c r="E71" s="49"/>
    </row>
    <row r="72" spans="1:5" x14ac:dyDescent="0.2">
      <c r="A72" s="172">
        <v>4319</v>
      </c>
      <c r="B72" s="169" t="s">
        <v>340</v>
      </c>
      <c r="C72" s="170">
        <v>0</v>
      </c>
      <c r="D72" s="92"/>
      <c r="E72" s="49"/>
    </row>
    <row r="73" spans="1:5" ht="10.5" x14ac:dyDescent="0.25">
      <c r="A73" s="171">
        <v>4320</v>
      </c>
      <c r="B73" s="163" t="s">
        <v>341</v>
      </c>
      <c r="C73" s="164">
        <v>0</v>
      </c>
      <c r="D73" s="92"/>
      <c r="E73" s="49"/>
    </row>
    <row r="74" spans="1:5" x14ac:dyDescent="0.2">
      <c r="A74" s="172">
        <v>4321</v>
      </c>
      <c r="B74" s="169" t="s">
        <v>342</v>
      </c>
      <c r="C74" s="170">
        <v>0</v>
      </c>
      <c r="D74" s="92"/>
      <c r="E74" s="49"/>
    </row>
    <row r="75" spans="1:5" x14ac:dyDescent="0.2">
      <c r="A75" s="172">
        <v>4322</v>
      </c>
      <c r="B75" s="169" t="s">
        <v>343</v>
      </c>
      <c r="C75" s="170">
        <v>0</v>
      </c>
      <c r="D75" s="92"/>
      <c r="E75" s="49"/>
    </row>
    <row r="76" spans="1:5" x14ac:dyDescent="0.2">
      <c r="A76" s="172">
        <v>4323</v>
      </c>
      <c r="B76" s="169" t="s">
        <v>344</v>
      </c>
      <c r="C76" s="170">
        <v>0</v>
      </c>
      <c r="D76" s="92"/>
      <c r="E76" s="49"/>
    </row>
    <row r="77" spans="1:5" x14ac:dyDescent="0.2">
      <c r="A77" s="172">
        <v>4324</v>
      </c>
      <c r="B77" s="169" t="s">
        <v>345</v>
      </c>
      <c r="C77" s="170">
        <v>0</v>
      </c>
      <c r="D77" s="92"/>
      <c r="E77" s="49"/>
    </row>
    <row r="78" spans="1:5" x14ac:dyDescent="0.2">
      <c r="A78" s="172">
        <v>4325</v>
      </c>
      <c r="B78" s="169" t="s">
        <v>346</v>
      </c>
      <c r="C78" s="170">
        <v>0</v>
      </c>
      <c r="D78" s="92"/>
      <c r="E78" s="49"/>
    </row>
    <row r="79" spans="1:5" ht="10.5" x14ac:dyDescent="0.25">
      <c r="A79" s="171">
        <v>4330</v>
      </c>
      <c r="B79" s="163" t="s">
        <v>347</v>
      </c>
      <c r="C79" s="164">
        <v>0</v>
      </c>
      <c r="D79" s="92"/>
      <c r="E79" s="49"/>
    </row>
    <row r="80" spans="1:5" x14ac:dyDescent="0.2">
      <c r="A80" s="172">
        <v>4331</v>
      </c>
      <c r="B80" s="169" t="s">
        <v>347</v>
      </c>
      <c r="C80" s="170">
        <v>0</v>
      </c>
      <c r="D80" s="92"/>
      <c r="E80" s="49"/>
    </row>
    <row r="81" spans="1:5" ht="10.5" x14ac:dyDescent="0.25">
      <c r="A81" s="171">
        <v>4340</v>
      </c>
      <c r="B81" s="163" t="s">
        <v>348</v>
      </c>
      <c r="C81" s="164">
        <v>0</v>
      </c>
      <c r="D81" s="92"/>
      <c r="E81" s="49"/>
    </row>
    <row r="82" spans="1:5" x14ac:dyDescent="0.2">
      <c r="A82" s="172">
        <v>4341</v>
      </c>
      <c r="B82" s="169" t="s">
        <v>348</v>
      </c>
      <c r="C82" s="170">
        <v>0</v>
      </c>
      <c r="D82" s="92"/>
      <c r="E82" s="49"/>
    </row>
    <row r="83" spans="1:5" ht="10.5" x14ac:dyDescent="0.25">
      <c r="A83" s="171">
        <v>4390</v>
      </c>
      <c r="B83" s="163" t="s">
        <v>349</v>
      </c>
      <c r="C83" s="164">
        <v>84000.19</v>
      </c>
      <c r="D83" s="92"/>
      <c r="E83" s="49"/>
    </row>
    <row r="84" spans="1:5" x14ac:dyDescent="0.2">
      <c r="A84" s="172">
        <v>4392</v>
      </c>
      <c r="B84" s="169" t="s">
        <v>350</v>
      </c>
      <c r="C84" s="170">
        <v>0</v>
      </c>
      <c r="D84" s="92"/>
      <c r="E84" s="49"/>
    </row>
    <row r="85" spans="1:5" x14ac:dyDescent="0.2">
      <c r="A85" s="172">
        <v>4393</v>
      </c>
      <c r="B85" s="169" t="s">
        <v>509</v>
      </c>
      <c r="C85" s="170">
        <v>0</v>
      </c>
      <c r="D85" s="92"/>
      <c r="E85" s="49"/>
    </row>
    <row r="86" spans="1:5" x14ac:dyDescent="0.2">
      <c r="A86" s="172">
        <v>4394</v>
      </c>
      <c r="B86" s="169" t="s">
        <v>351</v>
      </c>
      <c r="C86" s="170">
        <v>0</v>
      </c>
      <c r="D86" s="92"/>
      <c r="E86" s="49"/>
    </row>
    <row r="87" spans="1:5" x14ac:dyDescent="0.2">
      <c r="A87" s="172">
        <v>4395</v>
      </c>
      <c r="B87" s="169" t="s">
        <v>352</v>
      </c>
      <c r="C87" s="170">
        <v>0</v>
      </c>
      <c r="D87" s="92"/>
      <c r="E87" s="49"/>
    </row>
    <row r="88" spans="1:5" x14ac:dyDescent="0.2">
      <c r="A88" s="172">
        <v>4396</v>
      </c>
      <c r="B88" s="169" t="s">
        <v>353</v>
      </c>
      <c r="C88" s="170">
        <v>0</v>
      </c>
      <c r="D88" s="92"/>
      <c r="E88" s="49"/>
    </row>
    <row r="89" spans="1:5" x14ac:dyDescent="0.2">
      <c r="A89" s="172">
        <v>4397</v>
      </c>
      <c r="B89" s="169" t="s">
        <v>510</v>
      </c>
      <c r="C89" s="170">
        <v>0</v>
      </c>
      <c r="D89" s="92"/>
      <c r="E89" s="49"/>
    </row>
    <row r="90" spans="1:5" x14ac:dyDescent="0.2">
      <c r="A90" s="172">
        <v>4399</v>
      </c>
      <c r="B90" s="169" t="s">
        <v>349</v>
      </c>
      <c r="C90" s="55">
        <v>84000.19</v>
      </c>
      <c r="D90" s="92"/>
      <c r="E90" s="49"/>
    </row>
    <row r="91" spans="1:5" x14ac:dyDescent="0.2">
      <c r="A91" s="50"/>
      <c r="B91" s="52"/>
      <c r="C91" s="55"/>
      <c r="D91" s="92"/>
      <c r="E91" s="49"/>
    </row>
    <row r="92" spans="1:5" ht="10.5" x14ac:dyDescent="0.25">
      <c r="A92" s="159" t="s">
        <v>654</v>
      </c>
      <c r="B92" s="47"/>
      <c r="C92" s="47"/>
      <c r="D92" s="47"/>
      <c r="E92" s="47"/>
    </row>
    <row r="93" spans="1:5" ht="10.5" x14ac:dyDescent="0.25">
      <c r="A93" s="48" t="s">
        <v>143</v>
      </c>
      <c r="B93" s="48" t="s">
        <v>140</v>
      </c>
      <c r="C93" s="161" t="s">
        <v>141</v>
      </c>
      <c r="D93" s="160" t="s">
        <v>354</v>
      </c>
      <c r="E93" s="161" t="s">
        <v>652</v>
      </c>
    </row>
    <row r="94" spans="1:5" x14ac:dyDescent="0.2">
      <c r="A94" s="54">
        <v>5000</v>
      </c>
      <c r="B94" s="51" t="s">
        <v>355</v>
      </c>
      <c r="C94" s="55">
        <f>C95+C123+C156+C166+C181+C210</f>
        <v>6851141.2199999988</v>
      </c>
      <c r="D94" s="57">
        <v>1</v>
      </c>
      <c r="E94" s="56"/>
    </row>
    <row r="95" spans="1:5" x14ac:dyDescent="0.2">
      <c r="A95" s="54">
        <v>5100</v>
      </c>
      <c r="B95" s="51" t="s">
        <v>356</v>
      </c>
      <c r="C95" s="55">
        <f>C96+C103+C113</f>
        <v>6851141.0599999987</v>
      </c>
      <c r="D95" s="57">
        <f>C95/$C$94</f>
        <v>0.99999997664622653</v>
      </c>
      <c r="E95" s="56"/>
    </row>
    <row r="96" spans="1:5" x14ac:dyDescent="0.2">
      <c r="A96" s="54">
        <v>5110</v>
      </c>
      <c r="B96" s="51" t="s">
        <v>357</v>
      </c>
      <c r="C96" s="55">
        <f>SUM(C97:C102)</f>
        <v>5666203.669999999</v>
      </c>
      <c r="D96" s="57">
        <f t="shared" ref="D96:D159" si="0">C96/$C$94</f>
        <v>0.82704523057546897</v>
      </c>
      <c r="E96" s="56"/>
    </row>
    <row r="97" spans="1:5" x14ac:dyDescent="0.2">
      <c r="A97" s="54">
        <v>5111</v>
      </c>
      <c r="B97" s="51" t="s">
        <v>358</v>
      </c>
      <c r="C97" s="55">
        <v>1619910.58</v>
      </c>
      <c r="D97" s="57">
        <f t="shared" si="0"/>
        <v>0.23644390445070995</v>
      </c>
      <c r="E97" s="56"/>
    </row>
    <row r="98" spans="1:5" x14ac:dyDescent="0.2">
      <c r="A98" s="54">
        <v>5112</v>
      </c>
      <c r="B98" s="51" t="s">
        <v>359</v>
      </c>
      <c r="C98" s="55">
        <v>313173.23</v>
      </c>
      <c r="D98" s="57">
        <f t="shared" si="0"/>
        <v>4.571110417134272E-2</v>
      </c>
      <c r="E98" s="56"/>
    </row>
    <row r="99" spans="1:5" x14ac:dyDescent="0.2">
      <c r="A99" s="54">
        <v>5113</v>
      </c>
      <c r="B99" s="51" t="s">
        <v>360</v>
      </c>
      <c r="C99" s="55">
        <v>1074082.99</v>
      </c>
      <c r="D99" s="57">
        <f t="shared" si="0"/>
        <v>0.1567743176661596</v>
      </c>
      <c r="E99" s="56"/>
    </row>
    <row r="100" spans="1:5" x14ac:dyDescent="0.2">
      <c r="A100" s="54">
        <v>5114</v>
      </c>
      <c r="B100" s="51" t="s">
        <v>361</v>
      </c>
      <c r="C100" s="55">
        <v>615910.76</v>
      </c>
      <c r="D100" s="57">
        <f t="shared" si="0"/>
        <v>8.9899002257028376E-2</v>
      </c>
      <c r="E100" s="56"/>
    </row>
    <row r="101" spans="1:5" x14ac:dyDescent="0.2">
      <c r="A101" s="54">
        <v>5115</v>
      </c>
      <c r="B101" s="51" t="s">
        <v>362</v>
      </c>
      <c r="C101" s="55">
        <v>1991345.48</v>
      </c>
      <c r="D101" s="57">
        <f t="shared" si="0"/>
        <v>0.29065894513848606</v>
      </c>
      <c r="E101" s="56"/>
    </row>
    <row r="102" spans="1:5" x14ac:dyDescent="0.2">
      <c r="A102" s="54">
        <v>5116</v>
      </c>
      <c r="B102" s="51" t="s">
        <v>363</v>
      </c>
      <c r="C102" s="55">
        <v>51780.63</v>
      </c>
      <c r="D102" s="57">
        <f t="shared" si="0"/>
        <v>7.5579568917424839E-3</v>
      </c>
      <c r="E102" s="56"/>
    </row>
    <row r="103" spans="1:5" x14ac:dyDescent="0.2">
      <c r="A103" s="54">
        <v>5120</v>
      </c>
      <c r="B103" s="51" t="s">
        <v>364</v>
      </c>
      <c r="C103" s="55">
        <f>SUM(C104:C112)</f>
        <v>141196.79</v>
      </c>
      <c r="D103" s="57">
        <f t="shared" si="0"/>
        <v>2.0609236544097981E-2</v>
      </c>
      <c r="E103" s="56"/>
    </row>
    <row r="104" spans="1:5" x14ac:dyDescent="0.2">
      <c r="A104" s="54">
        <v>5121</v>
      </c>
      <c r="B104" s="51" t="s">
        <v>365</v>
      </c>
      <c r="C104" s="55">
        <v>21809.57</v>
      </c>
      <c r="D104" s="57">
        <f t="shared" si="0"/>
        <v>3.183348481612528E-3</v>
      </c>
      <c r="E104" s="56"/>
    </row>
    <row r="105" spans="1:5" x14ac:dyDescent="0.2">
      <c r="A105" s="54">
        <v>5122</v>
      </c>
      <c r="B105" s="51" t="s">
        <v>366</v>
      </c>
      <c r="C105" s="55">
        <v>3341.4</v>
      </c>
      <c r="D105" s="57">
        <f t="shared" si="0"/>
        <v>4.8771436651250355E-4</v>
      </c>
      <c r="E105" s="56"/>
    </row>
    <row r="106" spans="1:5" x14ac:dyDescent="0.2">
      <c r="A106" s="54">
        <v>5123</v>
      </c>
      <c r="B106" s="51" t="s">
        <v>367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5124</v>
      </c>
      <c r="B107" s="51" t="s">
        <v>368</v>
      </c>
      <c r="C107" s="55">
        <v>225</v>
      </c>
      <c r="D107" s="57">
        <f t="shared" si="0"/>
        <v>3.2841243929285116E-5</v>
      </c>
      <c r="E107" s="56"/>
    </row>
    <row r="108" spans="1:5" x14ac:dyDescent="0.2">
      <c r="A108" s="54">
        <v>5125</v>
      </c>
      <c r="B108" s="51" t="s">
        <v>369</v>
      </c>
      <c r="C108" s="55">
        <v>0</v>
      </c>
      <c r="D108" s="57">
        <f t="shared" si="0"/>
        <v>0</v>
      </c>
      <c r="E108" s="56"/>
    </row>
    <row r="109" spans="1:5" x14ac:dyDescent="0.2">
      <c r="A109" s="54">
        <v>5126</v>
      </c>
      <c r="B109" s="51" t="s">
        <v>370</v>
      </c>
      <c r="C109" s="55">
        <v>25548.81</v>
      </c>
      <c r="D109" s="57">
        <f t="shared" si="0"/>
        <v>3.729132005835373E-3</v>
      </c>
      <c r="E109" s="56"/>
    </row>
    <row r="110" spans="1:5" x14ac:dyDescent="0.2">
      <c r="A110" s="54">
        <v>5127</v>
      </c>
      <c r="B110" s="51" t="s">
        <v>371</v>
      </c>
      <c r="C110" s="55">
        <v>73799.8</v>
      </c>
      <c r="D110" s="57">
        <f t="shared" si="0"/>
        <v>1.0771898816588693E-2</v>
      </c>
      <c r="E110" s="56"/>
    </row>
    <row r="111" spans="1:5" x14ac:dyDescent="0.2">
      <c r="A111" s="54">
        <v>5128</v>
      </c>
      <c r="B111" s="51" t="s">
        <v>372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5129</v>
      </c>
      <c r="B112" s="51" t="s">
        <v>373</v>
      </c>
      <c r="C112" s="55">
        <v>16472.21</v>
      </c>
      <c r="D112" s="57">
        <f t="shared" si="0"/>
        <v>2.4043016296195984E-3</v>
      </c>
      <c r="E112" s="56"/>
    </row>
    <row r="113" spans="1:5" x14ac:dyDescent="0.2">
      <c r="A113" s="54">
        <v>5130</v>
      </c>
      <c r="B113" s="51" t="s">
        <v>374</v>
      </c>
      <c r="C113" s="55">
        <f>SUM(C114:C122)</f>
        <v>1043740.6</v>
      </c>
      <c r="D113" s="57">
        <f t="shared" si="0"/>
        <v>0.15234550952665959</v>
      </c>
      <c r="E113" s="56"/>
    </row>
    <row r="114" spans="1:5" x14ac:dyDescent="0.2">
      <c r="A114" s="54">
        <v>5131</v>
      </c>
      <c r="B114" s="51" t="s">
        <v>375</v>
      </c>
      <c r="C114" s="55">
        <v>103290.99</v>
      </c>
      <c r="D114" s="57">
        <f t="shared" si="0"/>
        <v>1.5076464881277112E-2</v>
      </c>
      <c r="E114" s="56"/>
    </row>
    <row r="115" spans="1:5" x14ac:dyDescent="0.2">
      <c r="A115" s="54">
        <v>5132</v>
      </c>
      <c r="B115" s="51" t="s">
        <v>376</v>
      </c>
      <c r="C115" s="55">
        <v>179523.97</v>
      </c>
      <c r="D115" s="57">
        <f t="shared" si="0"/>
        <v>2.6203513288549616E-2</v>
      </c>
      <c r="E115" s="56"/>
    </row>
    <row r="116" spans="1:5" x14ac:dyDescent="0.2">
      <c r="A116" s="54">
        <v>5133</v>
      </c>
      <c r="B116" s="51" t="s">
        <v>377</v>
      </c>
      <c r="C116" s="55">
        <v>65290.02</v>
      </c>
      <c r="D116" s="57">
        <f t="shared" si="0"/>
        <v>9.5298021020795726E-3</v>
      </c>
      <c r="E116" s="56"/>
    </row>
    <row r="117" spans="1:5" x14ac:dyDescent="0.2">
      <c r="A117" s="54">
        <v>5134</v>
      </c>
      <c r="B117" s="51" t="s">
        <v>378</v>
      </c>
      <c r="C117" s="55">
        <v>35835.019999999997</v>
      </c>
      <c r="D117" s="57">
        <f t="shared" si="0"/>
        <v>5.2305183690258255E-3</v>
      </c>
      <c r="E117" s="56"/>
    </row>
    <row r="118" spans="1:5" x14ac:dyDescent="0.2">
      <c r="A118" s="54">
        <v>5135</v>
      </c>
      <c r="B118" s="51" t="s">
        <v>379</v>
      </c>
      <c r="C118" s="55">
        <v>512558.78</v>
      </c>
      <c r="D118" s="57">
        <f t="shared" si="0"/>
        <v>7.4813635209230164E-2</v>
      </c>
      <c r="E118" s="56"/>
    </row>
    <row r="119" spans="1:5" x14ac:dyDescent="0.2">
      <c r="A119" s="54">
        <v>5136</v>
      </c>
      <c r="B119" s="51" t="s">
        <v>380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5137</v>
      </c>
      <c r="B120" s="51" t="s">
        <v>381</v>
      </c>
      <c r="C120" s="55">
        <v>2599</v>
      </c>
      <c r="D120" s="57">
        <f t="shared" si="0"/>
        <v>3.7935285765427568E-4</v>
      </c>
      <c r="E120" s="56"/>
    </row>
    <row r="121" spans="1:5" x14ac:dyDescent="0.2">
      <c r="A121" s="54">
        <v>5138</v>
      </c>
      <c r="B121" s="51" t="s">
        <v>382</v>
      </c>
      <c r="C121" s="55">
        <v>35748.730000000003</v>
      </c>
      <c r="D121" s="57">
        <f t="shared" si="0"/>
        <v>5.217923387076235E-3</v>
      </c>
      <c r="E121" s="56"/>
    </row>
    <row r="122" spans="1:5" x14ac:dyDescent="0.2">
      <c r="A122" s="54">
        <v>5139</v>
      </c>
      <c r="B122" s="51" t="s">
        <v>383</v>
      </c>
      <c r="C122" s="55">
        <v>108894.09</v>
      </c>
      <c r="D122" s="57">
        <f t="shared" si="0"/>
        <v>1.5894299431766786E-2</v>
      </c>
      <c r="E122" s="56"/>
    </row>
    <row r="123" spans="1:5" x14ac:dyDescent="0.2">
      <c r="A123" s="54">
        <v>5200</v>
      </c>
      <c r="B123" s="51" t="s">
        <v>384</v>
      </c>
      <c r="C123" s="55">
        <f>C124+C127+C130+C133+C138+C142+C145+C147+C153</f>
        <v>0</v>
      </c>
      <c r="D123" s="57">
        <f t="shared" si="0"/>
        <v>0</v>
      </c>
      <c r="E123" s="56"/>
    </row>
    <row r="124" spans="1:5" x14ac:dyDescent="0.2">
      <c r="A124" s="54">
        <v>5210</v>
      </c>
      <c r="B124" s="51" t="s">
        <v>385</v>
      </c>
      <c r="C124" s="55">
        <f>SUM(C125:C126)</f>
        <v>0</v>
      </c>
      <c r="D124" s="57">
        <f t="shared" si="0"/>
        <v>0</v>
      </c>
      <c r="E124" s="56"/>
    </row>
    <row r="125" spans="1:5" x14ac:dyDescent="0.2">
      <c r="A125" s="54">
        <v>5211</v>
      </c>
      <c r="B125" s="51" t="s">
        <v>386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5212</v>
      </c>
      <c r="B126" s="51" t="s">
        <v>387</v>
      </c>
      <c r="C126" s="55">
        <v>0</v>
      </c>
      <c r="D126" s="57">
        <f t="shared" si="0"/>
        <v>0</v>
      </c>
      <c r="E126" s="56"/>
    </row>
    <row r="127" spans="1:5" x14ac:dyDescent="0.2">
      <c r="A127" s="54">
        <v>5220</v>
      </c>
      <c r="B127" s="51" t="s">
        <v>388</v>
      </c>
      <c r="C127" s="55">
        <f>SUM(C128:C129)</f>
        <v>0</v>
      </c>
      <c r="D127" s="57">
        <f t="shared" si="0"/>
        <v>0</v>
      </c>
      <c r="E127" s="56"/>
    </row>
    <row r="128" spans="1:5" x14ac:dyDescent="0.2">
      <c r="A128" s="54">
        <v>5221</v>
      </c>
      <c r="B128" s="51" t="s">
        <v>389</v>
      </c>
      <c r="C128" s="55">
        <v>0</v>
      </c>
      <c r="D128" s="57">
        <f t="shared" si="0"/>
        <v>0</v>
      </c>
      <c r="E128" s="56"/>
    </row>
    <row r="129" spans="1:5" x14ac:dyDescent="0.2">
      <c r="A129" s="54">
        <v>5222</v>
      </c>
      <c r="B129" s="51" t="s">
        <v>390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5230</v>
      </c>
      <c r="B130" s="51" t="s">
        <v>335</v>
      </c>
      <c r="C130" s="55">
        <f>SUM(C131:C132)</f>
        <v>0</v>
      </c>
      <c r="D130" s="57">
        <f t="shared" si="0"/>
        <v>0</v>
      </c>
      <c r="E130" s="56"/>
    </row>
    <row r="131" spans="1:5" x14ac:dyDescent="0.2">
      <c r="A131" s="54">
        <v>5231</v>
      </c>
      <c r="B131" s="51" t="s">
        <v>391</v>
      </c>
      <c r="C131" s="55">
        <v>0</v>
      </c>
      <c r="D131" s="57">
        <f t="shared" si="0"/>
        <v>0</v>
      </c>
      <c r="E131" s="56"/>
    </row>
    <row r="132" spans="1:5" x14ac:dyDescent="0.2">
      <c r="A132" s="54">
        <v>5232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5240</v>
      </c>
      <c r="B133" s="51" t="s">
        <v>336</v>
      </c>
      <c r="C133" s="55">
        <f>SUM(C134:C137)</f>
        <v>0</v>
      </c>
      <c r="D133" s="57">
        <f t="shared" si="0"/>
        <v>0</v>
      </c>
      <c r="E133" s="56"/>
    </row>
    <row r="134" spans="1:5" x14ac:dyDescent="0.2">
      <c r="A134" s="54">
        <v>5241</v>
      </c>
      <c r="B134" s="51" t="s">
        <v>393</v>
      </c>
      <c r="C134" s="55">
        <v>0</v>
      </c>
      <c r="D134" s="57">
        <f t="shared" si="0"/>
        <v>0</v>
      </c>
      <c r="E134" s="56"/>
    </row>
    <row r="135" spans="1:5" x14ac:dyDescent="0.2">
      <c r="A135" s="54">
        <v>5242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5243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5244</v>
      </c>
      <c r="B137" s="51" t="s">
        <v>396</v>
      </c>
      <c r="C137" s="55">
        <v>0</v>
      </c>
      <c r="D137" s="57">
        <f t="shared" si="0"/>
        <v>0</v>
      </c>
      <c r="E137" s="56"/>
    </row>
    <row r="138" spans="1:5" x14ac:dyDescent="0.2">
      <c r="A138" s="54">
        <v>5250</v>
      </c>
      <c r="B138" s="51" t="s">
        <v>337</v>
      </c>
      <c r="C138" s="55">
        <f>SUM(C139:C141)</f>
        <v>0</v>
      </c>
      <c r="D138" s="57">
        <f t="shared" si="0"/>
        <v>0</v>
      </c>
      <c r="E138" s="56"/>
    </row>
    <row r="139" spans="1:5" x14ac:dyDescent="0.2">
      <c r="A139" s="54">
        <v>5251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5252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5259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5260</v>
      </c>
      <c r="B142" s="51" t="s">
        <v>400</v>
      </c>
      <c r="C142" s="55">
        <f>SUM(C143:C144)</f>
        <v>0</v>
      </c>
      <c r="D142" s="57">
        <f t="shared" si="0"/>
        <v>0</v>
      </c>
      <c r="E142" s="56"/>
    </row>
    <row r="143" spans="1:5" x14ac:dyDescent="0.2">
      <c r="A143" s="54">
        <v>5261</v>
      </c>
      <c r="B143" s="51" t="s">
        <v>401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5262</v>
      </c>
      <c r="B144" s="51" t="s">
        <v>402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5270</v>
      </c>
      <c r="B145" s="51" t="s">
        <v>403</v>
      </c>
      <c r="C145" s="55">
        <f>SUM(C146)</f>
        <v>0</v>
      </c>
      <c r="D145" s="57">
        <f t="shared" si="0"/>
        <v>0</v>
      </c>
      <c r="E145" s="56"/>
    </row>
    <row r="146" spans="1:5" x14ac:dyDescent="0.2">
      <c r="A146" s="54">
        <v>5271</v>
      </c>
      <c r="B146" s="51" t="s">
        <v>404</v>
      </c>
      <c r="C146" s="55">
        <v>0</v>
      </c>
      <c r="D146" s="57">
        <f t="shared" si="0"/>
        <v>0</v>
      </c>
      <c r="E146" s="56"/>
    </row>
    <row r="147" spans="1:5" x14ac:dyDescent="0.2">
      <c r="A147" s="54">
        <v>5280</v>
      </c>
      <c r="B147" s="51" t="s">
        <v>405</v>
      </c>
      <c r="C147" s="55">
        <f>SUM(C148:C152)</f>
        <v>0</v>
      </c>
      <c r="D147" s="57">
        <f t="shared" si="0"/>
        <v>0</v>
      </c>
      <c r="E147" s="56"/>
    </row>
    <row r="148" spans="1:5" x14ac:dyDescent="0.2">
      <c r="A148" s="54">
        <v>5281</v>
      </c>
      <c r="B148" s="51" t="s">
        <v>406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5282</v>
      </c>
      <c r="B149" s="51" t="s">
        <v>407</v>
      </c>
      <c r="C149" s="55">
        <v>0</v>
      </c>
      <c r="D149" s="57">
        <f t="shared" si="0"/>
        <v>0</v>
      </c>
      <c r="E149" s="56"/>
    </row>
    <row r="150" spans="1:5" x14ac:dyDescent="0.2">
      <c r="A150" s="54">
        <v>5283</v>
      </c>
      <c r="B150" s="51" t="s">
        <v>408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5284</v>
      </c>
      <c r="B151" s="51" t="s">
        <v>409</v>
      </c>
      <c r="C151" s="55">
        <v>0</v>
      </c>
      <c r="D151" s="57">
        <f t="shared" si="0"/>
        <v>0</v>
      </c>
      <c r="E151" s="56"/>
    </row>
    <row r="152" spans="1:5" x14ac:dyDescent="0.2">
      <c r="A152" s="54">
        <v>5285</v>
      </c>
      <c r="B152" s="51" t="s">
        <v>410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5290</v>
      </c>
      <c r="B153" s="51" t="s">
        <v>411</v>
      </c>
      <c r="C153" s="55">
        <f>SUM(C154:C155)</f>
        <v>0</v>
      </c>
      <c r="D153" s="57">
        <f t="shared" si="0"/>
        <v>0</v>
      </c>
      <c r="E153" s="56"/>
    </row>
    <row r="154" spans="1:5" x14ac:dyDescent="0.2">
      <c r="A154" s="54">
        <v>5291</v>
      </c>
      <c r="B154" s="51" t="s">
        <v>412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5292</v>
      </c>
      <c r="B155" s="51" t="s">
        <v>413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5300</v>
      </c>
      <c r="B156" s="51" t="s">
        <v>414</v>
      </c>
      <c r="C156" s="55">
        <f>C157+C160+C163</f>
        <v>0</v>
      </c>
      <c r="D156" s="57">
        <f t="shared" si="0"/>
        <v>0</v>
      </c>
      <c r="E156" s="56"/>
    </row>
    <row r="157" spans="1:5" x14ac:dyDescent="0.2">
      <c r="A157" s="54">
        <v>5310</v>
      </c>
      <c r="B157" s="51" t="s">
        <v>330</v>
      </c>
      <c r="C157" s="55">
        <f>C158+C159</f>
        <v>0</v>
      </c>
      <c r="D157" s="57">
        <f t="shared" si="0"/>
        <v>0</v>
      </c>
      <c r="E157" s="56"/>
    </row>
    <row r="158" spans="1:5" x14ac:dyDescent="0.2">
      <c r="A158" s="54">
        <v>5311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5312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5320</v>
      </c>
      <c r="B160" s="51" t="s">
        <v>331</v>
      </c>
      <c r="C160" s="55">
        <f>SUM(C161:C162)</f>
        <v>0</v>
      </c>
      <c r="D160" s="57">
        <f t="shared" ref="D160:D212" si="1">C160/$C$94</f>
        <v>0</v>
      </c>
      <c r="E160" s="56"/>
    </row>
    <row r="161" spans="1:5" x14ac:dyDescent="0.2">
      <c r="A161" s="54">
        <v>5321</v>
      </c>
      <c r="B161" s="51" t="s">
        <v>417</v>
      </c>
      <c r="C161" s="55">
        <v>0</v>
      </c>
      <c r="D161" s="57">
        <f t="shared" si="1"/>
        <v>0</v>
      </c>
      <c r="E161" s="56"/>
    </row>
    <row r="162" spans="1:5" x14ac:dyDescent="0.2">
      <c r="A162" s="54">
        <v>5322</v>
      </c>
      <c r="B162" s="51" t="s">
        <v>418</v>
      </c>
      <c r="C162" s="55">
        <v>0</v>
      </c>
      <c r="D162" s="57">
        <f t="shared" si="1"/>
        <v>0</v>
      </c>
      <c r="E162" s="56"/>
    </row>
    <row r="163" spans="1:5" x14ac:dyDescent="0.2">
      <c r="A163" s="54">
        <v>5330</v>
      </c>
      <c r="B163" s="51" t="s">
        <v>332</v>
      </c>
      <c r="C163" s="55">
        <f>SUM(C164:C165)</f>
        <v>0</v>
      </c>
      <c r="D163" s="57">
        <f t="shared" si="1"/>
        <v>0</v>
      </c>
      <c r="E163" s="56"/>
    </row>
    <row r="164" spans="1:5" x14ac:dyDescent="0.2">
      <c r="A164" s="54">
        <v>5331</v>
      </c>
      <c r="B164" s="51" t="s">
        <v>419</v>
      </c>
      <c r="C164" s="55">
        <v>0</v>
      </c>
      <c r="D164" s="57">
        <f t="shared" si="1"/>
        <v>0</v>
      </c>
      <c r="E164" s="56"/>
    </row>
    <row r="165" spans="1:5" x14ac:dyDescent="0.2">
      <c r="A165" s="54">
        <v>5332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5400</v>
      </c>
      <c r="B166" s="51" t="s">
        <v>421</v>
      </c>
      <c r="C166" s="55">
        <f>C167+C170+C173+C176+C178</f>
        <v>0</v>
      </c>
      <c r="D166" s="57">
        <f t="shared" si="1"/>
        <v>0</v>
      </c>
      <c r="E166" s="56"/>
    </row>
    <row r="167" spans="1:5" x14ac:dyDescent="0.2">
      <c r="A167" s="54">
        <v>5410</v>
      </c>
      <c r="B167" s="51" t="s">
        <v>422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5411</v>
      </c>
      <c r="B168" s="51" t="s">
        <v>423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5412</v>
      </c>
      <c r="B169" s="51" t="s">
        <v>424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5420</v>
      </c>
      <c r="B170" s="51" t="s">
        <v>425</v>
      </c>
      <c r="C170" s="55">
        <f>SUM(C171:C172)</f>
        <v>0</v>
      </c>
      <c r="D170" s="57">
        <f t="shared" si="1"/>
        <v>0</v>
      </c>
      <c r="E170" s="56"/>
    </row>
    <row r="171" spans="1:5" x14ac:dyDescent="0.2">
      <c r="A171" s="54">
        <v>5421</v>
      </c>
      <c r="B171" s="51" t="s">
        <v>426</v>
      </c>
      <c r="C171" s="55">
        <v>0</v>
      </c>
      <c r="D171" s="57">
        <f t="shared" si="1"/>
        <v>0</v>
      </c>
      <c r="E171" s="56"/>
    </row>
    <row r="172" spans="1:5" x14ac:dyDescent="0.2">
      <c r="A172" s="54">
        <v>5422</v>
      </c>
      <c r="B172" s="51" t="s">
        <v>427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5430</v>
      </c>
      <c r="B173" s="51" t="s">
        <v>428</v>
      </c>
      <c r="C173" s="55">
        <f>SUM(C174:C175)</f>
        <v>0</v>
      </c>
      <c r="D173" s="57">
        <f t="shared" si="1"/>
        <v>0</v>
      </c>
      <c r="E173" s="56"/>
    </row>
    <row r="174" spans="1:5" x14ac:dyDescent="0.2">
      <c r="A174" s="54">
        <v>5431</v>
      </c>
      <c r="B174" s="51" t="s">
        <v>429</v>
      </c>
      <c r="C174" s="55">
        <v>0</v>
      </c>
      <c r="D174" s="57">
        <f t="shared" si="1"/>
        <v>0</v>
      </c>
      <c r="E174" s="56"/>
    </row>
    <row r="175" spans="1:5" x14ac:dyDescent="0.2">
      <c r="A175" s="54">
        <v>5432</v>
      </c>
      <c r="B175" s="51" t="s">
        <v>430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5440</v>
      </c>
      <c r="B176" s="51" t="s">
        <v>431</v>
      </c>
      <c r="C176" s="55">
        <f>SUM(C177)</f>
        <v>0</v>
      </c>
      <c r="D176" s="57">
        <f t="shared" si="1"/>
        <v>0</v>
      </c>
      <c r="E176" s="56"/>
    </row>
    <row r="177" spans="1:5" x14ac:dyDescent="0.2">
      <c r="A177" s="54">
        <v>5441</v>
      </c>
      <c r="B177" s="51" t="s">
        <v>431</v>
      </c>
      <c r="C177" s="55">
        <v>0</v>
      </c>
      <c r="D177" s="57">
        <f t="shared" si="1"/>
        <v>0</v>
      </c>
      <c r="E177" s="56"/>
    </row>
    <row r="178" spans="1:5" x14ac:dyDescent="0.2">
      <c r="A178" s="54">
        <v>5450</v>
      </c>
      <c r="B178" s="51" t="s">
        <v>432</v>
      </c>
      <c r="C178" s="55">
        <f>SUM(C179:C180)</f>
        <v>0</v>
      </c>
      <c r="D178" s="57">
        <f t="shared" si="1"/>
        <v>0</v>
      </c>
      <c r="E178" s="56"/>
    </row>
    <row r="179" spans="1:5" x14ac:dyDescent="0.2">
      <c r="A179" s="54">
        <v>5451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5452</v>
      </c>
      <c r="B180" s="51" t="s">
        <v>434</v>
      </c>
      <c r="C180" s="55">
        <v>0</v>
      </c>
      <c r="D180" s="57">
        <f t="shared" si="1"/>
        <v>0</v>
      </c>
      <c r="E180" s="56"/>
    </row>
    <row r="181" spans="1:5" x14ac:dyDescent="0.2">
      <c r="A181" s="54">
        <v>5500</v>
      </c>
      <c r="B181" s="51" t="s">
        <v>435</v>
      </c>
      <c r="C181" s="55">
        <f>C182+C191+C194+C200</f>
        <v>0.16</v>
      </c>
      <c r="D181" s="57">
        <f t="shared" si="1"/>
        <v>2.3353773460824975E-8</v>
      </c>
      <c r="E181" s="56"/>
    </row>
    <row r="182" spans="1:5" x14ac:dyDescent="0.2">
      <c r="A182" s="54">
        <v>5510</v>
      </c>
      <c r="B182" s="51" t="s">
        <v>436</v>
      </c>
      <c r="C182" s="55">
        <f>SUM(C183:C190)</f>
        <v>0</v>
      </c>
      <c r="D182" s="57">
        <f t="shared" si="1"/>
        <v>0</v>
      </c>
      <c r="E182" s="56"/>
    </row>
    <row r="183" spans="1:5" x14ac:dyDescent="0.2">
      <c r="A183" s="54">
        <v>5511</v>
      </c>
      <c r="B183" s="51" t="s">
        <v>437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5512</v>
      </c>
      <c r="B184" s="51" t="s">
        <v>438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5513</v>
      </c>
      <c r="B185" s="51" t="s">
        <v>439</v>
      </c>
      <c r="C185" s="55">
        <v>0</v>
      </c>
      <c r="D185" s="57">
        <f t="shared" si="1"/>
        <v>0</v>
      </c>
      <c r="E185" s="56"/>
    </row>
    <row r="186" spans="1:5" x14ac:dyDescent="0.2">
      <c r="A186" s="54">
        <v>5514</v>
      </c>
      <c r="B186" s="51" t="s">
        <v>440</v>
      </c>
      <c r="C186" s="55">
        <v>0</v>
      </c>
      <c r="D186" s="57">
        <f t="shared" si="1"/>
        <v>0</v>
      </c>
      <c r="E186" s="56"/>
    </row>
    <row r="187" spans="1:5" x14ac:dyDescent="0.2">
      <c r="A187" s="54">
        <v>5515</v>
      </c>
      <c r="B187" s="51" t="s">
        <v>441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5516</v>
      </c>
      <c r="B188" s="51" t="s">
        <v>442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5517</v>
      </c>
      <c r="B189" s="51" t="s">
        <v>443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5518</v>
      </c>
      <c r="B190" s="51" t="s">
        <v>81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5520</v>
      </c>
      <c r="B191" s="51" t="s">
        <v>80</v>
      </c>
      <c r="C191" s="55">
        <f>SUM(C192:C193)</f>
        <v>0</v>
      </c>
      <c r="D191" s="57">
        <f t="shared" si="1"/>
        <v>0</v>
      </c>
      <c r="E191" s="56"/>
    </row>
    <row r="192" spans="1:5" x14ac:dyDescent="0.2">
      <c r="A192" s="54">
        <v>5521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5522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5530</v>
      </c>
      <c r="B194" s="51" t="s">
        <v>446</v>
      </c>
      <c r="C194" s="55">
        <f>SUM(C195:C199)</f>
        <v>0</v>
      </c>
      <c r="D194" s="57">
        <f t="shared" si="1"/>
        <v>0</v>
      </c>
      <c r="E194" s="56"/>
    </row>
    <row r="195" spans="1:5" x14ac:dyDescent="0.2">
      <c r="A195" s="54">
        <v>5531</v>
      </c>
      <c r="B195" s="51" t="s">
        <v>447</v>
      </c>
      <c r="C195" s="55">
        <v>0</v>
      </c>
      <c r="D195" s="57">
        <f t="shared" si="1"/>
        <v>0</v>
      </c>
      <c r="E195" s="56"/>
    </row>
    <row r="196" spans="1:5" x14ac:dyDescent="0.2">
      <c r="A196" s="54">
        <v>5532</v>
      </c>
      <c r="B196" s="51" t="s">
        <v>448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5533</v>
      </c>
      <c r="B197" s="51" t="s">
        <v>449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5534</v>
      </c>
      <c r="B198" s="51" t="s">
        <v>450</v>
      </c>
      <c r="C198" s="55">
        <v>0</v>
      </c>
      <c r="D198" s="57">
        <f t="shared" si="1"/>
        <v>0</v>
      </c>
      <c r="E198" s="56"/>
    </row>
    <row r="199" spans="1:5" x14ac:dyDescent="0.2">
      <c r="A199" s="54">
        <v>5535</v>
      </c>
      <c r="B199" s="51" t="s">
        <v>451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5590</v>
      </c>
      <c r="B200" s="51" t="s">
        <v>452</v>
      </c>
      <c r="C200" s="55">
        <f>SUM(C201:C209)</f>
        <v>0.16</v>
      </c>
      <c r="D200" s="57">
        <f t="shared" si="1"/>
        <v>2.3353773460824975E-8</v>
      </c>
      <c r="E200" s="56"/>
    </row>
    <row r="201" spans="1:5" x14ac:dyDescent="0.2">
      <c r="A201" s="54">
        <v>5591</v>
      </c>
      <c r="B201" s="51" t="s">
        <v>453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5592</v>
      </c>
      <c r="B202" s="51" t="s">
        <v>454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5593</v>
      </c>
      <c r="B203" s="51" t="s">
        <v>455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5594</v>
      </c>
      <c r="B204" s="51" t="s">
        <v>511</v>
      </c>
      <c r="C204" s="55">
        <v>0</v>
      </c>
      <c r="D204" s="57">
        <f t="shared" si="1"/>
        <v>0</v>
      </c>
      <c r="E204" s="56"/>
    </row>
    <row r="205" spans="1:5" x14ac:dyDescent="0.2">
      <c r="A205" s="54">
        <v>5595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5596</v>
      </c>
      <c r="B206" s="51" t="s">
        <v>352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5597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5598</v>
      </c>
      <c r="B208" s="51" t="s">
        <v>512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5599</v>
      </c>
      <c r="B209" s="51" t="s">
        <v>459</v>
      </c>
      <c r="C209" s="55">
        <v>0.16</v>
      </c>
      <c r="D209" s="57">
        <f t="shared" si="1"/>
        <v>2.3353773460824975E-8</v>
      </c>
      <c r="E209" s="56"/>
    </row>
    <row r="210" spans="1:5" x14ac:dyDescent="0.2">
      <c r="A210" s="54">
        <v>5600</v>
      </c>
      <c r="B210" s="51" t="s">
        <v>79</v>
      </c>
      <c r="C210" s="55">
        <f>C211</f>
        <v>0</v>
      </c>
      <c r="D210" s="57">
        <f t="shared" si="1"/>
        <v>0</v>
      </c>
      <c r="E210" s="56"/>
    </row>
    <row r="211" spans="1:5" x14ac:dyDescent="0.2">
      <c r="A211" s="54">
        <v>5610</v>
      </c>
      <c r="B211" s="51" t="s">
        <v>460</v>
      </c>
      <c r="C211" s="55">
        <f>C212</f>
        <v>0</v>
      </c>
      <c r="D211" s="57">
        <f t="shared" si="1"/>
        <v>0</v>
      </c>
      <c r="E211" s="56"/>
    </row>
    <row r="212" spans="1:5" x14ac:dyDescent="0.2">
      <c r="A212" s="54">
        <v>5611</v>
      </c>
      <c r="B212" s="51" t="s">
        <v>461</v>
      </c>
      <c r="C212" s="55">
        <v>0</v>
      </c>
      <c r="D212" s="57">
        <f t="shared" si="1"/>
        <v>0</v>
      </c>
      <c r="E212" s="56"/>
    </row>
    <row r="214" spans="1:5" x14ac:dyDescent="0.2">
      <c r="B214" s="20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4:C4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2.453125" style="3" customWidth="1"/>
    <col min="4" max="16384" width="12.453125" style="3" hidden="1"/>
  </cols>
  <sheetData>
    <row r="1" spans="1:2" ht="10.5" x14ac:dyDescent="0.25">
      <c r="B1" s="107"/>
    </row>
    <row r="2" spans="1:2" ht="15" customHeight="1" x14ac:dyDescent="0.2">
      <c r="A2" s="94" t="s">
        <v>187</v>
      </c>
      <c r="B2" s="95" t="s">
        <v>50</v>
      </c>
    </row>
    <row r="3" spans="1:2" ht="10.5" x14ac:dyDescent="0.2">
      <c r="A3" s="13"/>
      <c r="B3" s="108"/>
    </row>
    <row r="4" spans="1:2" ht="14.15" customHeight="1" x14ac:dyDescent="0.2">
      <c r="A4" s="109" t="s">
        <v>563</v>
      </c>
      <c r="B4" s="99" t="s">
        <v>78</v>
      </c>
    </row>
    <row r="5" spans="1:2" ht="14.15" customHeight="1" x14ac:dyDescent="0.2">
      <c r="A5" s="100"/>
      <c r="B5" s="99" t="s">
        <v>51</v>
      </c>
    </row>
    <row r="6" spans="1:2" ht="14.15" customHeight="1" x14ac:dyDescent="0.2">
      <c r="A6" s="100"/>
      <c r="B6" s="99" t="s">
        <v>145</v>
      </c>
    </row>
    <row r="7" spans="1:2" ht="14.15" customHeight="1" x14ac:dyDescent="0.2">
      <c r="A7" s="100"/>
      <c r="B7" s="99" t="s">
        <v>63</v>
      </c>
    </row>
    <row r="8" spans="1:2" x14ac:dyDescent="0.2">
      <c r="A8" s="100"/>
    </row>
    <row r="9" spans="1:2" ht="10.5" x14ac:dyDescent="0.2">
      <c r="A9" s="109" t="s">
        <v>564</v>
      </c>
      <c r="B9" s="101" t="s">
        <v>147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ht="10.5" x14ac:dyDescent="0.2">
      <c r="A12" s="109" t="s">
        <v>566</v>
      </c>
      <c r="B12" s="101" t="s">
        <v>147</v>
      </c>
    </row>
    <row r="13" spans="1:2" ht="20.5" x14ac:dyDescent="0.2">
      <c r="A13" s="100"/>
      <c r="B13" s="101" t="s">
        <v>70</v>
      </c>
    </row>
    <row r="14" spans="1:2" ht="10.5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567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opLeftCell="A154" zoomScale="106" zoomScaleNormal="106" workbookViewId="0">
      <selection activeCell="B93" sqref="B93"/>
    </sheetView>
  </sheetViews>
  <sheetFormatPr baseColWidth="10" defaultColWidth="9.08984375" defaultRowHeight="10" x14ac:dyDescent="0.2"/>
  <cols>
    <col min="1" max="1" width="8.08984375" style="20" customWidth="1"/>
    <col min="2" max="2" width="53.36328125" style="20" customWidth="1"/>
    <col min="3" max="7" width="12.90625" style="20" customWidth="1"/>
    <col min="8" max="8" width="15.6328125" style="20" customWidth="1"/>
    <col min="9" max="9" width="10.81640625" style="20" customWidth="1"/>
    <col min="10" max="16384" width="9.08984375" style="20"/>
  </cols>
  <sheetData>
    <row r="1" spans="1:8" s="16" customFormat="1" ht="18.899999999999999" customHeight="1" x14ac:dyDescent="0.35">
      <c r="A1" s="190" t="s">
        <v>649</v>
      </c>
      <c r="B1" s="191"/>
      <c r="C1" s="191"/>
      <c r="D1" s="191"/>
      <c r="E1" s="191"/>
      <c r="F1" s="191"/>
      <c r="G1" s="14" t="s">
        <v>598</v>
      </c>
      <c r="H1" s="25">
        <v>2024</v>
      </c>
    </row>
    <row r="2" spans="1:8" s="16" customFormat="1" ht="18.899999999999999" customHeight="1" x14ac:dyDescent="0.35">
      <c r="A2" s="190" t="s">
        <v>602</v>
      </c>
      <c r="B2" s="191"/>
      <c r="C2" s="191"/>
      <c r="D2" s="191"/>
      <c r="E2" s="191"/>
      <c r="F2" s="191"/>
      <c r="G2" s="14" t="s">
        <v>599</v>
      </c>
      <c r="H2" s="25" t="s">
        <v>601</v>
      </c>
    </row>
    <row r="3" spans="1:8" s="16" customFormat="1" ht="18.899999999999999" customHeight="1" x14ac:dyDescent="0.35">
      <c r="A3" s="190" t="s">
        <v>650</v>
      </c>
      <c r="B3" s="191"/>
      <c r="C3" s="191"/>
      <c r="D3" s="191"/>
      <c r="E3" s="191"/>
      <c r="F3" s="191"/>
      <c r="G3" s="14" t="s">
        <v>600</v>
      </c>
      <c r="H3" s="25">
        <v>1</v>
      </c>
    </row>
    <row r="4" spans="1:8" s="16" customFormat="1" ht="18.899999999999999" customHeight="1" x14ac:dyDescent="0.35">
      <c r="A4" s="190" t="s">
        <v>616</v>
      </c>
      <c r="B4" s="190"/>
      <c r="C4" s="190"/>
      <c r="D4" s="190"/>
      <c r="E4" s="190"/>
      <c r="F4" s="190"/>
      <c r="G4" s="14"/>
      <c r="H4" s="25"/>
    </row>
    <row r="5" spans="1:8" ht="10.5" x14ac:dyDescent="0.25">
      <c r="A5" s="18" t="s">
        <v>193</v>
      </c>
      <c r="B5" s="19"/>
      <c r="C5" s="19"/>
      <c r="D5" s="19"/>
      <c r="E5" s="19"/>
      <c r="F5" s="19"/>
      <c r="G5" s="19"/>
      <c r="H5" s="19"/>
    </row>
    <row r="7" spans="1:8" ht="10.5" x14ac:dyDescent="0.25">
      <c r="A7" s="19" t="s">
        <v>150</v>
      </c>
      <c r="B7" s="19"/>
      <c r="C7" s="19"/>
      <c r="D7" s="19"/>
      <c r="E7" s="19"/>
      <c r="F7" s="19"/>
      <c r="G7" s="19"/>
      <c r="H7" s="19"/>
    </row>
    <row r="8" spans="1:8" ht="10.5" x14ac:dyDescent="0.25">
      <c r="A8" s="21" t="s">
        <v>143</v>
      </c>
      <c r="B8" s="21" t="s">
        <v>140</v>
      </c>
      <c r="C8" s="21" t="s">
        <v>141</v>
      </c>
      <c r="D8" s="21" t="s">
        <v>142</v>
      </c>
      <c r="E8" s="21"/>
      <c r="F8" s="21"/>
      <c r="G8" s="21"/>
      <c r="H8" s="21"/>
    </row>
    <row r="9" spans="1:8" x14ac:dyDescent="0.2">
      <c r="A9" s="22">
        <v>1114</v>
      </c>
      <c r="B9" s="20" t="s">
        <v>194</v>
      </c>
      <c r="C9" s="24">
        <v>0</v>
      </c>
    </row>
    <row r="10" spans="1:8" x14ac:dyDescent="0.2">
      <c r="A10" s="22">
        <v>1115</v>
      </c>
      <c r="B10" s="20" t="s">
        <v>195</v>
      </c>
      <c r="C10" s="24">
        <v>0</v>
      </c>
    </row>
    <row r="11" spans="1:8" x14ac:dyDescent="0.2">
      <c r="A11" s="22">
        <v>1121</v>
      </c>
      <c r="B11" s="20" t="s">
        <v>196</v>
      </c>
      <c r="C11" s="24">
        <v>0</v>
      </c>
    </row>
    <row r="13" spans="1:8" ht="10.5" x14ac:dyDescent="0.25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ht="10.5" x14ac:dyDescent="0.25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197</v>
      </c>
      <c r="C15" s="24">
        <v>1489</v>
      </c>
      <c r="D15" s="24">
        <v>59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ht="10.5" x14ac:dyDescent="0.25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ht="10.5" x14ac:dyDescent="0.25">
      <c r="A19" s="21" t="s">
        <v>143</v>
      </c>
      <c r="B19" s="21" t="s">
        <v>140</v>
      </c>
      <c r="C19" s="21" t="s">
        <v>141</v>
      </c>
      <c r="D19" s="21" t="s">
        <v>199</v>
      </c>
      <c r="E19" s="21" t="s">
        <v>200</v>
      </c>
      <c r="F19" s="21" t="s">
        <v>201</v>
      </c>
      <c r="G19" s="21" t="s">
        <v>202</v>
      </c>
      <c r="H19" s="21" t="s">
        <v>203</v>
      </c>
    </row>
    <row r="20" spans="1:8" x14ac:dyDescent="0.2">
      <c r="A20" s="22">
        <v>1123</v>
      </c>
      <c r="B20" s="20" t="s">
        <v>204</v>
      </c>
      <c r="C20" s="24">
        <v>1394.84</v>
      </c>
      <c r="D20" s="24">
        <v>1394.84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205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568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569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209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ht="10.5" x14ac:dyDescent="0.25">
      <c r="A30" s="19" t="s">
        <v>570</v>
      </c>
      <c r="B30" s="19"/>
      <c r="C30" s="19"/>
      <c r="D30" s="19"/>
      <c r="E30" s="19"/>
      <c r="F30" s="19"/>
      <c r="G30" s="19"/>
      <c r="H30" s="19"/>
    </row>
    <row r="31" spans="1:8" ht="10.5" x14ac:dyDescent="0.25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211</v>
      </c>
      <c r="G31" s="21" t="s">
        <v>157</v>
      </c>
      <c r="H31" s="21"/>
    </row>
    <row r="32" spans="1:8" x14ac:dyDescent="0.2">
      <c r="A32" s="22">
        <v>1140</v>
      </c>
      <c r="B32" s="20" t="s">
        <v>212</v>
      </c>
      <c r="C32" s="24">
        <f>SUM(C33:C37)</f>
        <v>0</v>
      </c>
    </row>
    <row r="33" spans="1:8" x14ac:dyDescent="0.2">
      <c r="A33" s="22">
        <v>1141</v>
      </c>
      <c r="B33" s="20" t="s">
        <v>213</v>
      </c>
      <c r="C33" s="24">
        <v>0</v>
      </c>
    </row>
    <row r="34" spans="1:8" x14ac:dyDescent="0.2">
      <c r="A34" s="22">
        <v>1142</v>
      </c>
      <c r="B34" s="20" t="s">
        <v>214</v>
      </c>
      <c r="C34" s="24">
        <v>0</v>
      </c>
    </row>
    <row r="35" spans="1:8" x14ac:dyDescent="0.2">
      <c r="A35" s="22">
        <v>1143</v>
      </c>
      <c r="B35" s="20" t="s">
        <v>215</v>
      </c>
      <c r="C35" s="24">
        <v>0</v>
      </c>
    </row>
    <row r="36" spans="1:8" x14ac:dyDescent="0.2">
      <c r="A36" s="22">
        <v>1144</v>
      </c>
      <c r="B36" s="20" t="s">
        <v>216</v>
      </c>
      <c r="C36" s="24">
        <v>0</v>
      </c>
    </row>
    <row r="37" spans="1:8" x14ac:dyDescent="0.2">
      <c r="A37" s="22">
        <v>1145</v>
      </c>
      <c r="B37" s="20" t="s">
        <v>217</v>
      </c>
      <c r="C37" s="24">
        <v>0</v>
      </c>
    </row>
    <row r="39" spans="1:8" ht="10.5" x14ac:dyDescent="0.25">
      <c r="A39" s="19" t="s">
        <v>218</v>
      </c>
      <c r="B39" s="19"/>
      <c r="C39" s="19"/>
      <c r="D39" s="19"/>
      <c r="E39" s="19"/>
      <c r="F39" s="19"/>
      <c r="G39" s="19"/>
      <c r="H39" s="19"/>
    </row>
    <row r="40" spans="1:8" ht="10.5" x14ac:dyDescent="0.25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219</v>
      </c>
      <c r="G40" s="21"/>
      <c r="H40" s="21"/>
    </row>
    <row r="41" spans="1:8" x14ac:dyDescent="0.2">
      <c r="A41" s="22">
        <v>1150</v>
      </c>
      <c r="B41" s="20" t="s">
        <v>220</v>
      </c>
      <c r="C41" s="24">
        <f>C42</f>
        <v>0</v>
      </c>
    </row>
    <row r="42" spans="1:8" x14ac:dyDescent="0.2">
      <c r="A42" s="22">
        <v>1151</v>
      </c>
      <c r="B42" s="20" t="s">
        <v>221</v>
      </c>
      <c r="C42" s="24">
        <v>0</v>
      </c>
    </row>
    <row r="44" spans="1:8" ht="10.5" x14ac:dyDescent="0.25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ht="10.5" x14ac:dyDescent="0.25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203</v>
      </c>
      <c r="F45" s="21"/>
      <c r="G45" s="21"/>
      <c r="H45" s="21"/>
    </row>
    <row r="46" spans="1:8" x14ac:dyDescent="0.2">
      <c r="A46" s="22">
        <v>1213</v>
      </c>
      <c r="B46" s="20" t="s">
        <v>222</v>
      </c>
      <c r="C46" s="24">
        <v>0</v>
      </c>
    </row>
    <row r="48" spans="1:8" ht="10.5" x14ac:dyDescent="0.25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ht="10.5" x14ac:dyDescent="0.25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1211</v>
      </c>
      <c r="B50" s="20" t="s">
        <v>223</v>
      </c>
      <c r="C50" s="24">
        <v>0</v>
      </c>
    </row>
    <row r="51" spans="1:9" x14ac:dyDescent="0.2">
      <c r="A51" s="173">
        <v>1212</v>
      </c>
      <c r="B51" s="174" t="s">
        <v>655</v>
      </c>
      <c r="C51" s="175">
        <v>0</v>
      </c>
      <c r="D51" s="174"/>
    </row>
    <row r="52" spans="1:9" x14ac:dyDescent="0.2">
      <c r="A52" s="173">
        <v>1214</v>
      </c>
      <c r="B52" s="174" t="s">
        <v>223</v>
      </c>
      <c r="C52" s="175">
        <v>0</v>
      </c>
      <c r="D52" s="174"/>
    </row>
    <row r="54" spans="1:9" ht="10.5" x14ac:dyDescent="0.25">
      <c r="A54" s="19" t="s">
        <v>163</v>
      </c>
      <c r="B54" s="19"/>
      <c r="C54" s="19"/>
      <c r="D54" s="19"/>
      <c r="E54" s="19"/>
      <c r="F54" s="19"/>
      <c r="G54" s="19"/>
      <c r="H54" s="19"/>
      <c r="I54" s="19"/>
    </row>
    <row r="55" spans="1:9" ht="10.5" x14ac:dyDescent="0.25">
      <c r="A55" s="21" t="s">
        <v>143</v>
      </c>
      <c r="B55" s="21" t="s">
        <v>140</v>
      </c>
      <c r="C55" s="21" t="s">
        <v>141</v>
      </c>
      <c r="D55" s="21" t="s">
        <v>160</v>
      </c>
      <c r="E55" s="21" t="s">
        <v>161</v>
      </c>
      <c r="F55" s="21" t="s">
        <v>153</v>
      </c>
      <c r="G55" s="21" t="s">
        <v>224</v>
      </c>
      <c r="H55" s="21" t="s">
        <v>162</v>
      </c>
      <c r="I55" s="21" t="s">
        <v>225</v>
      </c>
    </row>
    <row r="56" spans="1:9" x14ac:dyDescent="0.2">
      <c r="A56" s="22">
        <v>1230</v>
      </c>
      <c r="B56" s="20" t="s">
        <v>226</v>
      </c>
      <c r="C56" s="24">
        <f>SUM(C57:C63)</f>
        <v>50390691.539999999</v>
      </c>
      <c r="D56" s="24">
        <f>SUM(D57:D63)</f>
        <v>0</v>
      </c>
      <c r="E56" s="24">
        <f>SUM(E57:E63)</f>
        <v>1590202.35</v>
      </c>
    </row>
    <row r="57" spans="1:9" x14ac:dyDescent="0.2">
      <c r="A57" s="22">
        <v>1231</v>
      </c>
      <c r="B57" s="20" t="s">
        <v>227</v>
      </c>
      <c r="C57" s="24">
        <v>0</v>
      </c>
      <c r="D57" s="24">
        <v>0</v>
      </c>
      <c r="E57" s="24">
        <v>0</v>
      </c>
    </row>
    <row r="58" spans="1:9" x14ac:dyDescent="0.2">
      <c r="A58" s="22">
        <v>1232</v>
      </c>
      <c r="B58" s="20" t="s">
        <v>228</v>
      </c>
      <c r="C58" s="24">
        <v>0</v>
      </c>
      <c r="D58" s="24">
        <v>0</v>
      </c>
      <c r="E58" s="24">
        <v>0</v>
      </c>
    </row>
    <row r="59" spans="1:9" x14ac:dyDescent="0.2">
      <c r="A59" s="22">
        <v>1233</v>
      </c>
      <c r="B59" s="20" t="s">
        <v>229</v>
      </c>
      <c r="C59" s="24">
        <v>50390691.539999999</v>
      </c>
      <c r="D59" s="24">
        <v>0</v>
      </c>
      <c r="E59" s="24">
        <v>1590202.35</v>
      </c>
    </row>
    <row r="60" spans="1:9" x14ac:dyDescent="0.2">
      <c r="A60" s="22">
        <v>1234</v>
      </c>
      <c r="B60" s="20" t="s">
        <v>230</v>
      </c>
      <c r="C60" s="24">
        <v>0</v>
      </c>
      <c r="D60" s="24">
        <v>0</v>
      </c>
      <c r="E60" s="24">
        <v>0</v>
      </c>
    </row>
    <row r="61" spans="1:9" x14ac:dyDescent="0.2">
      <c r="A61" s="22">
        <v>1235</v>
      </c>
      <c r="B61" s="20" t="s">
        <v>231</v>
      </c>
      <c r="C61" s="24">
        <v>0</v>
      </c>
      <c r="D61" s="24">
        <v>0</v>
      </c>
      <c r="E61" s="24">
        <v>0</v>
      </c>
    </row>
    <row r="62" spans="1:9" x14ac:dyDescent="0.2">
      <c r="A62" s="22">
        <v>1236</v>
      </c>
      <c r="B62" s="20" t="s">
        <v>232</v>
      </c>
      <c r="C62" s="24">
        <v>0</v>
      </c>
      <c r="D62" s="24">
        <v>0</v>
      </c>
      <c r="E62" s="24">
        <v>0</v>
      </c>
    </row>
    <row r="63" spans="1:9" x14ac:dyDescent="0.2">
      <c r="A63" s="22">
        <v>1239</v>
      </c>
      <c r="B63" s="20" t="s">
        <v>233</v>
      </c>
      <c r="C63" s="24">
        <v>0</v>
      </c>
      <c r="D63" s="24">
        <v>0</v>
      </c>
      <c r="E63" s="24">
        <v>0</v>
      </c>
    </row>
    <row r="64" spans="1:9" x14ac:dyDescent="0.2">
      <c r="A64" s="22">
        <v>1240</v>
      </c>
      <c r="B64" s="20" t="s">
        <v>234</v>
      </c>
      <c r="C64" s="24">
        <f>SUM(C65:C72)</f>
        <v>13867946.199999999</v>
      </c>
      <c r="D64" s="24">
        <f t="shared" ref="D64:E64" si="0">SUM(D65:D72)</f>
        <v>0</v>
      </c>
      <c r="E64" s="24">
        <f t="shared" si="0"/>
        <v>11421711.84</v>
      </c>
    </row>
    <row r="65" spans="1:9" x14ac:dyDescent="0.2">
      <c r="A65" s="22">
        <v>1241</v>
      </c>
      <c r="B65" s="20" t="s">
        <v>235</v>
      </c>
      <c r="C65" s="24">
        <v>6160354.6799999997</v>
      </c>
      <c r="D65" s="24">
        <v>0</v>
      </c>
      <c r="E65" s="24">
        <v>5557397.3099999996</v>
      </c>
    </row>
    <row r="66" spans="1:9" x14ac:dyDescent="0.2">
      <c r="A66" s="22">
        <v>1242</v>
      </c>
      <c r="B66" s="20" t="s">
        <v>236</v>
      </c>
      <c r="C66" s="24">
        <v>1851130.08</v>
      </c>
      <c r="D66" s="24">
        <v>0</v>
      </c>
      <c r="E66" s="24">
        <v>894699.03</v>
      </c>
    </row>
    <row r="67" spans="1:9" x14ac:dyDescent="0.2">
      <c r="A67" s="22">
        <v>1243</v>
      </c>
      <c r="B67" s="20" t="s">
        <v>237</v>
      </c>
      <c r="C67" s="24">
        <v>3321541.86</v>
      </c>
      <c r="D67" s="24">
        <v>0</v>
      </c>
      <c r="E67" s="24">
        <v>2902920.66</v>
      </c>
    </row>
    <row r="68" spans="1:9" x14ac:dyDescent="0.2">
      <c r="A68" s="22">
        <v>1244</v>
      </c>
      <c r="B68" s="20" t="s">
        <v>238</v>
      </c>
      <c r="C68" s="24">
        <v>1024699.64</v>
      </c>
      <c r="D68" s="24">
        <v>0</v>
      </c>
      <c r="E68" s="24">
        <v>1024700.15</v>
      </c>
    </row>
    <row r="69" spans="1:9" x14ac:dyDescent="0.2">
      <c r="A69" s="22">
        <v>1245</v>
      </c>
      <c r="B69" s="20" t="s">
        <v>239</v>
      </c>
      <c r="C69" s="24">
        <v>0</v>
      </c>
      <c r="D69" s="24">
        <v>0</v>
      </c>
      <c r="E69" s="24">
        <v>0</v>
      </c>
    </row>
    <row r="70" spans="1:9" x14ac:dyDescent="0.2">
      <c r="A70" s="22">
        <v>1246</v>
      </c>
      <c r="B70" s="20" t="s">
        <v>240</v>
      </c>
      <c r="C70" s="24">
        <v>1468671.95</v>
      </c>
      <c r="D70" s="24">
        <v>0</v>
      </c>
      <c r="E70" s="24">
        <v>1041994.69</v>
      </c>
    </row>
    <row r="71" spans="1:9" x14ac:dyDescent="0.2">
      <c r="A71" s="22">
        <v>1247</v>
      </c>
      <c r="B71" s="20" t="s">
        <v>241</v>
      </c>
      <c r="C71" s="24">
        <v>41547.99</v>
      </c>
      <c r="D71" s="24">
        <v>0</v>
      </c>
      <c r="E71" s="24">
        <v>0</v>
      </c>
    </row>
    <row r="72" spans="1:9" x14ac:dyDescent="0.2">
      <c r="A72" s="22">
        <v>1248</v>
      </c>
      <c r="B72" s="20" t="s">
        <v>242</v>
      </c>
      <c r="C72" s="24">
        <v>0</v>
      </c>
      <c r="D72" s="24">
        <v>0</v>
      </c>
      <c r="E72" s="24">
        <v>0</v>
      </c>
    </row>
    <row r="74" spans="1:9" ht="10.5" x14ac:dyDescent="0.25">
      <c r="A74" s="19" t="s">
        <v>164</v>
      </c>
      <c r="B74" s="19"/>
      <c r="C74" s="19"/>
      <c r="D74" s="19"/>
      <c r="E74" s="19"/>
      <c r="F74" s="19"/>
      <c r="G74" s="19"/>
      <c r="H74" s="19"/>
      <c r="I74" s="19"/>
    </row>
    <row r="75" spans="1:9" ht="10.5" x14ac:dyDescent="0.25">
      <c r="A75" s="21" t="s">
        <v>143</v>
      </c>
      <c r="B75" s="21" t="s">
        <v>140</v>
      </c>
      <c r="C75" s="21" t="s">
        <v>141</v>
      </c>
      <c r="D75" s="21" t="s">
        <v>165</v>
      </c>
      <c r="E75" s="21" t="s">
        <v>243</v>
      </c>
      <c r="F75" s="21" t="s">
        <v>153</v>
      </c>
      <c r="G75" s="21" t="s">
        <v>224</v>
      </c>
      <c r="H75" s="21" t="s">
        <v>162</v>
      </c>
      <c r="I75" s="21" t="s">
        <v>225</v>
      </c>
    </row>
    <row r="76" spans="1:9" x14ac:dyDescent="0.2">
      <c r="A76" s="22">
        <v>1250</v>
      </c>
      <c r="B76" s="20" t="s">
        <v>244</v>
      </c>
      <c r="C76" s="24">
        <f>SUM(C77:C81)</f>
        <v>5343.72</v>
      </c>
      <c r="D76" s="24">
        <f>SUM(D77:D81)</f>
        <v>0</v>
      </c>
      <c r="E76" s="24">
        <f>SUM(E77:E81)</f>
        <v>0</v>
      </c>
    </row>
    <row r="77" spans="1:9" x14ac:dyDescent="0.2">
      <c r="A77" s="22">
        <v>1251</v>
      </c>
      <c r="B77" s="20" t="s">
        <v>245</v>
      </c>
      <c r="C77" s="24">
        <v>0</v>
      </c>
      <c r="D77" s="24">
        <v>0</v>
      </c>
      <c r="E77" s="24">
        <v>0</v>
      </c>
    </row>
    <row r="78" spans="1:9" x14ac:dyDescent="0.2">
      <c r="A78" s="22">
        <v>1252</v>
      </c>
      <c r="B78" s="20" t="s">
        <v>246</v>
      </c>
      <c r="C78" s="24">
        <v>5343.72</v>
      </c>
      <c r="D78" s="24">
        <v>0</v>
      </c>
      <c r="E78" s="24">
        <v>0</v>
      </c>
    </row>
    <row r="79" spans="1:9" x14ac:dyDescent="0.2">
      <c r="A79" s="22">
        <v>1253</v>
      </c>
      <c r="B79" s="20" t="s">
        <v>247</v>
      </c>
      <c r="C79" s="24">
        <v>0</v>
      </c>
      <c r="D79" s="24">
        <v>0</v>
      </c>
      <c r="E79" s="24">
        <v>0</v>
      </c>
    </row>
    <row r="80" spans="1:9" x14ac:dyDescent="0.2">
      <c r="A80" s="22">
        <v>1254</v>
      </c>
      <c r="B80" s="20" t="s">
        <v>248</v>
      </c>
      <c r="C80" s="24">
        <v>0</v>
      </c>
      <c r="D80" s="24">
        <v>0</v>
      </c>
      <c r="E80" s="24">
        <v>0</v>
      </c>
    </row>
    <row r="81" spans="1:8" x14ac:dyDescent="0.2">
      <c r="A81" s="22">
        <v>1259</v>
      </c>
      <c r="B81" s="20" t="s">
        <v>249</v>
      </c>
      <c r="C81" s="24">
        <v>0</v>
      </c>
      <c r="D81" s="24">
        <v>0</v>
      </c>
      <c r="E81" s="24">
        <v>0</v>
      </c>
    </row>
    <row r="82" spans="1:8" x14ac:dyDescent="0.2">
      <c r="A82" s="22">
        <v>1270</v>
      </c>
      <c r="B82" s="20" t="s">
        <v>250</v>
      </c>
      <c r="C82" s="24">
        <f>SUM(C83:C88)</f>
        <v>0</v>
      </c>
      <c r="D82" s="24">
        <f>SUM(D83:D88)</f>
        <v>0</v>
      </c>
      <c r="E82" s="24">
        <f>SUM(E83:E88)</f>
        <v>0</v>
      </c>
    </row>
    <row r="83" spans="1:8" x14ac:dyDescent="0.2">
      <c r="A83" s="22">
        <v>1271</v>
      </c>
      <c r="B83" s="20" t="s">
        <v>251</v>
      </c>
      <c r="C83" s="24">
        <v>0</v>
      </c>
      <c r="D83" s="24">
        <v>0</v>
      </c>
      <c r="E83" s="24">
        <v>0</v>
      </c>
    </row>
    <row r="84" spans="1:8" x14ac:dyDescent="0.2">
      <c r="A84" s="22">
        <v>1272</v>
      </c>
      <c r="B84" s="20" t="s">
        <v>252</v>
      </c>
      <c r="C84" s="24">
        <v>0</v>
      </c>
      <c r="D84" s="24">
        <v>0</v>
      </c>
      <c r="E84" s="24">
        <v>0</v>
      </c>
    </row>
    <row r="85" spans="1:8" x14ac:dyDescent="0.2">
      <c r="A85" s="22">
        <v>1273</v>
      </c>
      <c r="B85" s="20" t="s">
        <v>253</v>
      </c>
      <c r="C85" s="24">
        <v>0</v>
      </c>
      <c r="D85" s="24">
        <v>0</v>
      </c>
      <c r="E85" s="24">
        <v>0</v>
      </c>
    </row>
    <row r="86" spans="1:8" x14ac:dyDescent="0.2">
      <c r="A86" s="22">
        <v>1274</v>
      </c>
      <c r="B86" s="20" t="s">
        <v>254</v>
      </c>
      <c r="C86" s="24">
        <v>0</v>
      </c>
      <c r="D86" s="24">
        <v>0</v>
      </c>
      <c r="E86" s="24">
        <v>0</v>
      </c>
    </row>
    <row r="87" spans="1:8" x14ac:dyDescent="0.2">
      <c r="A87" s="22">
        <v>1275</v>
      </c>
      <c r="B87" s="20" t="s">
        <v>255</v>
      </c>
      <c r="C87" s="24">
        <v>0</v>
      </c>
      <c r="D87" s="24">
        <v>0</v>
      </c>
      <c r="E87" s="24">
        <v>0</v>
      </c>
    </row>
    <row r="88" spans="1:8" x14ac:dyDescent="0.2">
      <c r="A88" s="22">
        <v>1279</v>
      </c>
      <c r="B88" s="20" t="s">
        <v>256</v>
      </c>
      <c r="C88" s="24">
        <v>0</v>
      </c>
      <c r="D88" s="24">
        <v>0</v>
      </c>
      <c r="E88" s="24">
        <v>0</v>
      </c>
    </row>
    <row r="90" spans="1:8" ht="10.5" x14ac:dyDescent="0.25">
      <c r="A90" s="19" t="s">
        <v>166</v>
      </c>
      <c r="B90" s="19"/>
      <c r="C90" s="19"/>
      <c r="D90" s="19"/>
      <c r="E90" s="19"/>
      <c r="F90" s="19"/>
      <c r="G90" s="19"/>
      <c r="H90" s="19"/>
    </row>
    <row r="91" spans="1:8" ht="10.5" x14ac:dyDescent="0.25">
      <c r="A91" s="21" t="s">
        <v>143</v>
      </c>
      <c r="B91" s="21" t="s">
        <v>140</v>
      </c>
      <c r="C91" s="21" t="s">
        <v>141</v>
      </c>
      <c r="D91" s="21" t="s">
        <v>257</v>
      </c>
      <c r="E91" s="21"/>
      <c r="F91" s="21"/>
      <c r="G91" s="21"/>
      <c r="H91" s="21"/>
    </row>
    <row r="92" spans="1:8" x14ac:dyDescent="0.2">
      <c r="A92" s="22">
        <v>1160</v>
      </c>
      <c r="B92" s="20" t="s">
        <v>258</v>
      </c>
      <c r="C92" s="24">
        <f>SUM(C93:C94)</f>
        <v>0</v>
      </c>
    </row>
    <row r="93" spans="1:8" ht="20" x14ac:dyDescent="0.2">
      <c r="A93" s="22">
        <v>1161</v>
      </c>
      <c r="B93" s="185" t="s">
        <v>259</v>
      </c>
      <c r="C93" s="24">
        <v>0</v>
      </c>
    </row>
    <row r="94" spans="1:8" x14ac:dyDescent="0.2">
      <c r="A94" s="22">
        <v>1162</v>
      </c>
      <c r="B94" s="20" t="s">
        <v>260</v>
      </c>
      <c r="C94" s="24">
        <v>0</v>
      </c>
    </row>
    <row r="96" spans="1:8" ht="10.5" x14ac:dyDescent="0.25">
      <c r="A96" s="19" t="s">
        <v>571</v>
      </c>
      <c r="B96" s="19"/>
      <c r="C96" s="19"/>
      <c r="D96" s="19"/>
      <c r="E96" s="19"/>
      <c r="F96" s="19"/>
      <c r="G96" s="19"/>
      <c r="H96" s="19"/>
    </row>
    <row r="97" spans="1:8" ht="10.5" x14ac:dyDescent="0.25">
      <c r="A97" s="21" t="s">
        <v>143</v>
      </c>
      <c r="B97" s="21" t="s">
        <v>140</v>
      </c>
      <c r="C97" s="21" t="s">
        <v>141</v>
      </c>
      <c r="D97" s="21" t="s">
        <v>203</v>
      </c>
      <c r="E97" s="21"/>
      <c r="F97" s="21"/>
      <c r="G97" s="21"/>
      <c r="H97" s="21"/>
    </row>
    <row r="98" spans="1:8" x14ac:dyDescent="0.2">
      <c r="A98" s="22">
        <v>1190</v>
      </c>
      <c r="B98" s="20" t="s">
        <v>579</v>
      </c>
      <c r="C98" s="24">
        <f>SUM(C99:C102)</f>
        <v>0</v>
      </c>
    </row>
    <row r="99" spans="1:8" x14ac:dyDescent="0.2">
      <c r="A99" s="22">
        <v>1191</v>
      </c>
      <c r="B99" s="20" t="s">
        <v>572</v>
      </c>
      <c r="C99" s="24">
        <v>0</v>
      </c>
    </row>
    <row r="100" spans="1:8" x14ac:dyDescent="0.2">
      <c r="A100" s="22">
        <v>1192</v>
      </c>
      <c r="B100" s="20" t="s">
        <v>573</v>
      </c>
      <c r="C100" s="24">
        <v>0</v>
      </c>
    </row>
    <row r="101" spans="1:8" x14ac:dyDescent="0.2">
      <c r="A101" s="22">
        <v>1193</v>
      </c>
      <c r="B101" s="20" t="s">
        <v>574</v>
      </c>
      <c r="C101" s="24">
        <v>0</v>
      </c>
    </row>
    <row r="102" spans="1:8" x14ac:dyDescent="0.2">
      <c r="A102" s="22">
        <v>1194</v>
      </c>
      <c r="B102" s="20" t="s">
        <v>575</v>
      </c>
      <c r="C102" s="24">
        <v>0</v>
      </c>
    </row>
    <row r="103" spans="1:8" x14ac:dyDescent="0.2">
      <c r="A103" s="22">
        <v>1290</v>
      </c>
      <c r="B103" s="20" t="s">
        <v>261</v>
      </c>
      <c r="C103" s="24">
        <f>SUM(C104:C106)</f>
        <v>0</v>
      </c>
    </row>
    <row r="104" spans="1:8" x14ac:dyDescent="0.2">
      <c r="A104" s="22">
        <v>1291</v>
      </c>
      <c r="B104" s="20" t="s">
        <v>262</v>
      </c>
      <c r="C104" s="24">
        <v>0</v>
      </c>
    </row>
    <row r="105" spans="1:8" x14ac:dyDescent="0.2">
      <c r="A105" s="22">
        <v>1292</v>
      </c>
      <c r="B105" s="20" t="s">
        <v>263</v>
      </c>
      <c r="C105" s="24">
        <v>0</v>
      </c>
    </row>
    <row r="106" spans="1:8" x14ac:dyDescent="0.2">
      <c r="A106" s="22">
        <v>1293</v>
      </c>
      <c r="B106" s="20" t="s">
        <v>264</v>
      </c>
      <c r="C106" s="24">
        <v>0</v>
      </c>
    </row>
    <row r="108" spans="1:8" ht="10.5" x14ac:dyDescent="0.25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ht="10.5" x14ac:dyDescent="0.25">
      <c r="A109" s="21" t="s">
        <v>143</v>
      </c>
      <c r="B109" s="21" t="s">
        <v>140</v>
      </c>
      <c r="C109" s="21" t="s">
        <v>141</v>
      </c>
      <c r="D109" s="21" t="s">
        <v>199</v>
      </c>
      <c r="E109" s="21" t="s">
        <v>200</v>
      </c>
      <c r="F109" s="21" t="s">
        <v>201</v>
      </c>
      <c r="G109" s="21" t="s">
        <v>265</v>
      </c>
      <c r="H109" s="21" t="s">
        <v>266</v>
      </c>
    </row>
    <row r="110" spans="1:8" x14ac:dyDescent="0.2">
      <c r="A110" s="22">
        <v>2110</v>
      </c>
      <c r="B110" s="20" t="s">
        <v>267</v>
      </c>
      <c r="C110" s="24">
        <f>SUM(C111:C119)</f>
        <v>887833.82</v>
      </c>
      <c r="D110" s="24">
        <f>SUM(D111:D119)</f>
        <v>887833.82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268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269</v>
      </c>
      <c r="C112" s="24">
        <v>10481.379999999999</v>
      </c>
      <c r="D112" s="24">
        <f t="shared" ref="D112:D119" si="1">C112</f>
        <v>10481.379999999999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270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271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272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273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274</v>
      </c>
      <c r="C117" s="24">
        <v>877352.44</v>
      </c>
      <c r="D117" s="24">
        <f t="shared" si="1"/>
        <v>877352.44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275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276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277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278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279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280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ht="10.5" x14ac:dyDescent="0.25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ht="10.5" x14ac:dyDescent="0.25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203</v>
      </c>
      <c r="F126" s="21"/>
      <c r="G126" s="21"/>
      <c r="H126" s="21"/>
    </row>
    <row r="127" spans="1:8" x14ac:dyDescent="0.2">
      <c r="A127" s="22">
        <v>2160</v>
      </c>
      <c r="B127" s="20" t="s">
        <v>281</v>
      </c>
      <c r="C127" s="24">
        <f>SUM(C128:C133)</f>
        <v>48000</v>
      </c>
    </row>
    <row r="128" spans="1:8" x14ac:dyDescent="0.2">
      <c r="A128" s="22">
        <v>2161</v>
      </c>
      <c r="B128" s="20" t="s">
        <v>282</v>
      </c>
      <c r="C128" s="24">
        <v>48000</v>
      </c>
    </row>
    <row r="129" spans="1:8" x14ac:dyDescent="0.2">
      <c r="A129" s="22">
        <v>2162</v>
      </c>
      <c r="B129" s="20" t="s">
        <v>283</v>
      </c>
      <c r="C129" s="24">
        <v>0</v>
      </c>
    </row>
    <row r="130" spans="1:8" x14ac:dyDescent="0.2">
      <c r="A130" s="22">
        <v>2163</v>
      </c>
      <c r="B130" s="20" t="s">
        <v>284</v>
      </c>
      <c r="C130" s="24">
        <v>0</v>
      </c>
    </row>
    <row r="131" spans="1:8" x14ac:dyDescent="0.2">
      <c r="A131" s="22">
        <v>2164</v>
      </c>
      <c r="B131" s="20" t="s">
        <v>285</v>
      </c>
      <c r="C131" s="24">
        <v>0</v>
      </c>
    </row>
    <row r="132" spans="1:8" x14ac:dyDescent="0.2">
      <c r="A132" s="22">
        <v>2165</v>
      </c>
      <c r="B132" s="20" t="s">
        <v>286</v>
      </c>
      <c r="C132" s="24">
        <v>0</v>
      </c>
    </row>
    <row r="133" spans="1:8" x14ac:dyDescent="0.2">
      <c r="A133" s="22">
        <v>2166</v>
      </c>
      <c r="B133" s="20" t="s">
        <v>287</v>
      </c>
      <c r="C133" s="24">
        <v>0</v>
      </c>
    </row>
    <row r="134" spans="1:8" x14ac:dyDescent="0.2">
      <c r="A134" s="22">
        <v>2250</v>
      </c>
      <c r="B134" s="20" t="s">
        <v>288</v>
      </c>
      <c r="C134" s="24">
        <f>SUM(C135:C140)</f>
        <v>0</v>
      </c>
    </row>
    <row r="135" spans="1:8" x14ac:dyDescent="0.2">
      <c r="A135" s="22">
        <v>2251</v>
      </c>
      <c r="B135" s="20" t="s">
        <v>289</v>
      </c>
      <c r="C135" s="24">
        <v>0</v>
      </c>
    </row>
    <row r="136" spans="1:8" x14ac:dyDescent="0.2">
      <c r="A136" s="22">
        <v>2252</v>
      </c>
      <c r="B136" s="20" t="s">
        <v>290</v>
      </c>
      <c r="C136" s="24">
        <v>0</v>
      </c>
    </row>
    <row r="137" spans="1:8" x14ac:dyDescent="0.2">
      <c r="A137" s="22">
        <v>2253</v>
      </c>
      <c r="B137" s="20" t="s">
        <v>291</v>
      </c>
      <c r="C137" s="24">
        <v>0</v>
      </c>
    </row>
    <row r="138" spans="1:8" x14ac:dyDescent="0.2">
      <c r="A138" s="22">
        <v>2254</v>
      </c>
      <c r="B138" s="20" t="s">
        <v>292</v>
      </c>
      <c r="C138" s="24">
        <v>0</v>
      </c>
    </row>
    <row r="139" spans="1:8" x14ac:dyDescent="0.2">
      <c r="A139" s="22">
        <v>2255</v>
      </c>
      <c r="B139" s="20" t="s">
        <v>293</v>
      </c>
      <c r="C139" s="24">
        <v>0</v>
      </c>
    </row>
    <row r="140" spans="1:8" x14ac:dyDescent="0.2">
      <c r="A140" s="22">
        <v>2256</v>
      </c>
      <c r="B140" s="20" t="s">
        <v>294</v>
      </c>
      <c r="C140" s="24">
        <v>0</v>
      </c>
    </row>
    <row r="142" spans="1:8" ht="10.5" x14ac:dyDescent="0.25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ht="10.5" x14ac:dyDescent="0.25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203</v>
      </c>
      <c r="F143" s="23"/>
      <c r="G143" s="23"/>
      <c r="H143" s="23"/>
    </row>
    <row r="144" spans="1:8" x14ac:dyDescent="0.2">
      <c r="A144" s="173">
        <v>2150</v>
      </c>
      <c r="B144" s="174" t="s">
        <v>656</v>
      </c>
      <c r="C144" s="175">
        <v>0</v>
      </c>
      <c r="D144" s="174"/>
      <c r="E144" s="174"/>
      <c r="F144" s="174"/>
      <c r="G144" s="174"/>
      <c r="H144" s="174"/>
    </row>
    <row r="145" spans="1:8" x14ac:dyDescent="0.2">
      <c r="A145" s="173">
        <v>2151</v>
      </c>
      <c r="B145" s="174" t="s">
        <v>657</v>
      </c>
      <c r="C145" s="175">
        <v>0</v>
      </c>
      <c r="D145" s="174"/>
      <c r="E145" s="174"/>
      <c r="F145" s="174"/>
      <c r="G145" s="174"/>
      <c r="H145" s="174"/>
    </row>
    <row r="146" spans="1:8" x14ac:dyDescent="0.2">
      <c r="A146" s="173">
        <v>2152</v>
      </c>
      <c r="B146" s="174" t="s">
        <v>658</v>
      </c>
      <c r="C146" s="175">
        <v>0</v>
      </c>
      <c r="D146" s="174"/>
      <c r="E146" s="174"/>
      <c r="F146" s="174"/>
      <c r="G146" s="174"/>
      <c r="H146" s="174"/>
    </row>
    <row r="147" spans="1:8" x14ac:dyDescent="0.2">
      <c r="A147" s="22">
        <v>2159</v>
      </c>
      <c r="B147" s="20" t="s">
        <v>295</v>
      </c>
      <c r="C147" s="24">
        <v>0</v>
      </c>
    </row>
    <row r="148" spans="1:8" x14ac:dyDescent="0.2">
      <c r="A148" s="22">
        <v>2240</v>
      </c>
      <c r="B148" s="20" t="s">
        <v>297</v>
      </c>
      <c r="C148" s="24">
        <f>SUM(C149:C151)</f>
        <v>0</v>
      </c>
    </row>
    <row r="149" spans="1:8" x14ac:dyDescent="0.2">
      <c r="A149" s="22">
        <v>2241</v>
      </c>
      <c r="B149" s="20" t="s">
        <v>298</v>
      </c>
      <c r="C149" s="24">
        <v>0</v>
      </c>
    </row>
    <row r="150" spans="1:8" x14ac:dyDescent="0.2">
      <c r="A150" s="22">
        <v>2242</v>
      </c>
      <c r="B150" s="20" t="s">
        <v>299</v>
      </c>
      <c r="C150" s="24">
        <v>0</v>
      </c>
    </row>
    <row r="151" spans="1:8" x14ac:dyDescent="0.2">
      <c r="A151" s="22">
        <v>2249</v>
      </c>
      <c r="B151" s="20" t="s">
        <v>300</v>
      </c>
      <c r="C151" s="24">
        <v>0</v>
      </c>
    </row>
    <row r="152" spans="1:8" x14ac:dyDescent="0.2">
      <c r="A152" s="22"/>
      <c r="C152" s="24"/>
    </row>
    <row r="153" spans="1:8" ht="10.5" x14ac:dyDescent="0.25">
      <c r="A153" s="176" t="s">
        <v>659</v>
      </c>
      <c r="B153" s="176"/>
      <c r="C153" s="176"/>
      <c r="D153" s="176"/>
      <c r="E153" s="176"/>
    </row>
    <row r="154" spans="1:8" ht="10.5" x14ac:dyDescent="0.25">
      <c r="A154" s="177" t="s">
        <v>143</v>
      </c>
      <c r="B154" s="177" t="s">
        <v>140</v>
      </c>
      <c r="C154" s="177" t="s">
        <v>141</v>
      </c>
      <c r="D154" s="178" t="s">
        <v>144</v>
      </c>
      <c r="E154" s="178" t="s">
        <v>203</v>
      </c>
    </row>
    <row r="155" spans="1:8" x14ac:dyDescent="0.2">
      <c r="A155" s="173">
        <v>2170</v>
      </c>
      <c r="B155" s="174" t="s">
        <v>660</v>
      </c>
      <c r="C155" s="175">
        <v>0</v>
      </c>
      <c r="D155" s="174"/>
      <c r="E155" s="174"/>
    </row>
    <row r="156" spans="1:8" x14ac:dyDescent="0.2">
      <c r="A156" s="173">
        <v>2171</v>
      </c>
      <c r="B156" s="174" t="s">
        <v>661</v>
      </c>
      <c r="C156" s="175">
        <v>0</v>
      </c>
      <c r="D156" s="174"/>
      <c r="E156" s="174"/>
    </row>
    <row r="157" spans="1:8" x14ac:dyDescent="0.2">
      <c r="A157" s="173">
        <v>2172</v>
      </c>
      <c r="B157" s="174" t="s">
        <v>662</v>
      </c>
      <c r="C157" s="175">
        <v>0</v>
      </c>
      <c r="D157" s="174"/>
      <c r="E157" s="174"/>
    </row>
    <row r="158" spans="1:8" x14ac:dyDescent="0.2">
      <c r="A158" s="173">
        <v>2179</v>
      </c>
      <c r="B158" s="174" t="s">
        <v>663</v>
      </c>
      <c r="C158" s="175">
        <v>0</v>
      </c>
      <c r="D158" s="174"/>
      <c r="E158" s="174"/>
    </row>
    <row r="159" spans="1:8" x14ac:dyDescent="0.2">
      <c r="A159" s="173">
        <v>2260</v>
      </c>
      <c r="B159" s="174" t="s">
        <v>664</v>
      </c>
      <c r="C159" s="175">
        <v>0</v>
      </c>
      <c r="D159" s="174"/>
      <c r="E159" s="174"/>
    </row>
    <row r="160" spans="1:8" x14ac:dyDescent="0.2">
      <c r="A160" s="173">
        <v>2261</v>
      </c>
      <c r="B160" s="174" t="s">
        <v>665</v>
      </c>
      <c r="C160" s="175">
        <v>0</v>
      </c>
      <c r="D160" s="174"/>
      <c r="E160" s="174"/>
    </row>
    <row r="161" spans="1:5" x14ac:dyDescent="0.2">
      <c r="A161" s="173">
        <v>2262</v>
      </c>
      <c r="B161" s="174" t="s">
        <v>666</v>
      </c>
      <c r="C161" s="175">
        <v>0</v>
      </c>
      <c r="D161" s="174"/>
      <c r="E161" s="174"/>
    </row>
    <row r="162" spans="1:5" x14ac:dyDescent="0.2">
      <c r="A162" s="173">
        <v>2263</v>
      </c>
      <c r="B162" s="174" t="s">
        <v>667</v>
      </c>
      <c r="C162" s="175">
        <v>0</v>
      </c>
      <c r="D162" s="174"/>
      <c r="E162" s="174"/>
    </row>
    <row r="163" spans="1:5" x14ac:dyDescent="0.2">
      <c r="A163" s="173">
        <v>2269</v>
      </c>
      <c r="B163" s="174" t="s">
        <v>668</v>
      </c>
      <c r="C163" s="175">
        <v>0</v>
      </c>
      <c r="D163" s="174"/>
      <c r="E163" s="174"/>
    </row>
    <row r="164" spans="1:5" x14ac:dyDescent="0.2">
      <c r="A164" s="174"/>
      <c r="B164" s="174"/>
      <c r="C164" s="174"/>
      <c r="D164" s="174"/>
      <c r="E164" s="174"/>
    </row>
    <row r="165" spans="1:5" ht="10.5" x14ac:dyDescent="0.25">
      <c r="A165" s="176" t="s">
        <v>669</v>
      </c>
      <c r="B165" s="176"/>
      <c r="C165" s="176"/>
      <c r="D165" s="176"/>
      <c r="E165" s="176"/>
    </row>
    <row r="166" spans="1:5" ht="10.5" x14ac:dyDescent="0.25">
      <c r="A166" s="177" t="s">
        <v>143</v>
      </c>
      <c r="B166" s="177" t="s">
        <v>140</v>
      </c>
      <c r="C166" s="177" t="s">
        <v>141</v>
      </c>
      <c r="D166" s="178" t="s">
        <v>144</v>
      </c>
      <c r="E166" s="178" t="s">
        <v>203</v>
      </c>
    </row>
    <row r="167" spans="1:5" x14ac:dyDescent="0.2">
      <c r="A167" s="173">
        <v>2190</v>
      </c>
      <c r="B167" s="174" t="s">
        <v>670</v>
      </c>
      <c r="C167" s="175">
        <v>0</v>
      </c>
      <c r="D167" s="174"/>
      <c r="E167" s="174"/>
    </row>
    <row r="168" spans="1:5" x14ac:dyDescent="0.2">
      <c r="A168" s="173">
        <v>2191</v>
      </c>
      <c r="B168" s="174" t="s">
        <v>671</v>
      </c>
      <c r="C168" s="175">
        <v>0</v>
      </c>
      <c r="D168" s="174"/>
      <c r="E168" s="174"/>
    </row>
    <row r="169" spans="1:5" x14ac:dyDescent="0.2">
      <c r="A169" s="173">
        <v>2192</v>
      </c>
      <c r="B169" s="174" t="s">
        <v>672</v>
      </c>
      <c r="C169" s="175">
        <v>0</v>
      </c>
      <c r="D169" s="174"/>
      <c r="E169" s="174"/>
    </row>
    <row r="170" spans="1:5" x14ac:dyDescent="0.2">
      <c r="A170" s="173">
        <v>2199</v>
      </c>
      <c r="B170" s="174" t="s">
        <v>296</v>
      </c>
      <c r="C170" s="175">
        <v>0</v>
      </c>
      <c r="D170" s="174"/>
      <c r="E170" s="174"/>
    </row>
    <row r="171" spans="1:5" x14ac:dyDescent="0.2">
      <c r="A171" s="22"/>
      <c r="C171" s="24"/>
    </row>
    <row r="172" spans="1:5" x14ac:dyDescent="0.2">
      <c r="A172" s="22"/>
      <c r="C172" s="24"/>
    </row>
    <row r="173" spans="1:5" x14ac:dyDescent="0.2">
      <c r="A173" s="22"/>
      <c r="B173" s="20" t="s">
        <v>618</v>
      </c>
      <c r="C173" s="24"/>
    </row>
  </sheetData>
  <sheetProtection formatCells="0" formatColumns="0" formatRows="0" insertColumns="0" insertRows="0" insertHyperlinks="0" deleteColumns="0" deleteRows="0" sort="0" autoFilter="0" pivotTables="0"/>
  <mergeCells count="4">
    <mergeCell ref="A4:F4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ht="10.5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146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580</v>
      </c>
    </row>
    <row r="10" spans="1:2" ht="15" customHeight="1" x14ac:dyDescent="0.2">
      <c r="A10" s="100"/>
      <c r="B10" s="99" t="s">
        <v>581</v>
      </c>
    </row>
    <row r="11" spans="1:2" ht="15" customHeight="1" x14ac:dyDescent="0.2">
      <c r="A11" s="100"/>
      <c r="B11" s="99" t="s">
        <v>124</v>
      </c>
    </row>
    <row r="12" spans="1:2" ht="15" customHeight="1" x14ac:dyDescent="0.2">
      <c r="A12" s="100"/>
      <c r="B12" s="99" t="s">
        <v>123</v>
      </c>
    </row>
    <row r="13" spans="1:2" ht="15" customHeight="1" x14ac:dyDescent="0.2">
      <c r="A13" s="100"/>
      <c r="B13" s="99" t="s">
        <v>125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134</v>
      </c>
    </row>
    <row r="20" spans="1:2" x14ac:dyDescent="0.2">
      <c r="A20" s="100"/>
    </row>
    <row r="21" spans="1:2" ht="15" customHeight="1" x14ac:dyDescent="0.25">
      <c r="A21" s="98" t="s">
        <v>130</v>
      </c>
      <c r="B21" s="1" t="s">
        <v>185</v>
      </c>
    </row>
    <row r="22" spans="1:2" ht="15" customHeight="1" x14ac:dyDescent="0.2">
      <c r="A22" s="100"/>
      <c r="B22" s="104" t="s">
        <v>186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126</v>
      </c>
    </row>
    <row r="26" spans="1:2" ht="15" customHeight="1" x14ac:dyDescent="0.2">
      <c r="A26" s="100"/>
      <c r="B26" s="103" t="s">
        <v>127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133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128</v>
      </c>
    </row>
    <row r="37" spans="1:2" ht="15" customHeight="1" x14ac:dyDescent="0.2">
      <c r="A37" s="100"/>
      <c r="B37" s="99" t="s">
        <v>135</v>
      </c>
    </row>
    <row r="38" spans="1:2" ht="15" customHeight="1" x14ac:dyDescent="0.2">
      <c r="A38" s="100"/>
      <c r="B38" s="106" t="s">
        <v>188</v>
      </c>
    </row>
    <row r="39" spans="1:2" ht="15" customHeight="1" x14ac:dyDescent="0.2">
      <c r="A39" s="100"/>
      <c r="B39" s="99" t="s">
        <v>189</v>
      </c>
    </row>
    <row r="40" spans="1:2" ht="15" customHeight="1" x14ac:dyDescent="0.2">
      <c r="A40" s="100"/>
      <c r="B40" s="99" t="s">
        <v>131</v>
      </c>
    </row>
    <row r="41" spans="1:2" ht="15" customHeight="1" x14ac:dyDescent="0.2">
      <c r="A41" s="100"/>
      <c r="B41" s="99" t="s">
        <v>132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136</v>
      </c>
    </row>
    <row r="44" spans="1:2" ht="15" customHeight="1" x14ac:dyDescent="0.2">
      <c r="A44" s="100"/>
      <c r="B44" s="99" t="s">
        <v>139</v>
      </c>
    </row>
    <row r="45" spans="1:2" ht="15" customHeight="1" x14ac:dyDescent="0.2">
      <c r="A45" s="100"/>
      <c r="B45" s="106" t="s">
        <v>190</v>
      </c>
    </row>
    <row r="46" spans="1:2" ht="15" customHeight="1" x14ac:dyDescent="0.2">
      <c r="A46" s="100"/>
      <c r="B46" s="99" t="s">
        <v>191</v>
      </c>
    </row>
    <row r="47" spans="1:2" ht="15" customHeight="1" x14ac:dyDescent="0.2">
      <c r="A47" s="100"/>
      <c r="B47" s="99" t="s">
        <v>138</v>
      </c>
    </row>
    <row r="48" spans="1:2" ht="15" customHeight="1" x14ac:dyDescent="0.2">
      <c r="A48" s="100"/>
      <c r="B48" s="99" t="s">
        <v>137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167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A5" sqref="A5"/>
    </sheetView>
  </sheetViews>
  <sheetFormatPr baseColWidth="10" defaultColWidth="9.08984375" defaultRowHeight="10" x14ac:dyDescent="0.2"/>
  <cols>
    <col min="1" max="1" width="10" style="29" customWidth="1"/>
    <col min="2" max="2" width="48.08984375" style="29" customWidth="1"/>
    <col min="3" max="3" width="22.90625" style="29" customWidth="1"/>
    <col min="4" max="5" width="16.6328125" style="29" customWidth="1"/>
    <col min="6" max="16384" width="9.08984375" style="29"/>
  </cols>
  <sheetData>
    <row r="1" spans="1:5" ht="18.899999999999999" customHeight="1" x14ac:dyDescent="0.2">
      <c r="A1" s="192" t="s">
        <v>649</v>
      </c>
      <c r="B1" s="192"/>
      <c r="C1" s="192"/>
      <c r="D1" s="27" t="s">
        <v>598</v>
      </c>
      <c r="E1" s="28">
        <v>2024</v>
      </c>
    </row>
    <row r="2" spans="1:5" ht="18.899999999999999" customHeight="1" x14ac:dyDescent="0.2">
      <c r="A2" s="192" t="s">
        <v>604</v>
      </c>
      <c r="B2" s="192"/>
      <c r="C2" s="192"/>
      <c r="D2" s="27" t="s">
        <v>599</v>
      </c>
      <c r="E2" s="28" t="s">
        <v>601</v>
      </c>
    </row>
    <row r="3" spans="1:5" ht="18.899999999999999" customHeight="1" x14ac:dyDescent="0.2">
      <c r="A3" s="192" t="s">
        <v>650</v>
      </c>
      <c r="B3" s="192"/>
      <c r="C3" s="192"/>
      <c r="D3" s="27" t="s">
        <v>600</v>
      </c>
      <c r="E3" s="28">
        <v>1</v>
      </c>
    </row>
    <row r="4" spans="1:5" s="127" customFormat="1" ht="18.899999999999999" customHeight="1" x14ac:dyDescent="0.2">
      <c r="A4" s="192" t="s">
        <v>607</v>
      </c>
      <c r="B4" s="192"/>
      <c r="C4" s="192"/>
      <c r="D4" s="27"/>
      <c r="E4" s="28"/>
    </row>
    <row r="5" spans="1:5" ht="10.5" x14ac:dyDescent="0.25">
      <c r="A5" s="30" t="s">
        <v>193</v>
      </c>
      <c r="B5" s="31"/>
      <c r="C5" s="31"/>
      <c r="D5" s="31"/>
      <c r="E5" s="31"/>
    </row>
    <row r="7" spans="1:5" ht="10.5" x14ac:dyDescent="0.25">
      <c r="A7" s="31" t="s">
        <v>171</v>
      </c>
      <c r="B7" s="31"/>
      <c r="C7" s="31"/>
      <c r="D7" s="31"/>
      <c r="E7" s="31"/>
    </row>
    <row r="8" spans="1:5" ht="10.5" x14ac:dyDescent="0.25">
      <c r="A8" s="32" t="s">
        <v>143</v>
      </c>
      <c r="B8" s="32" t="s">
        <v>140</v>
      </c>
      <c r="C8" s="32" t="s">
        <v>141</v>
      </c>
      <c r="D8" s="32" t="s">
        <v>142</v>
      </c>
      <c r="E8" s="32" t="s">
        <v>144</v>
      </c>
    </row>
    <row r="9" spans="1:5" x14ac:dyDescent="0.2">
      <c r="A9" s="33">
        <v>3110</v>
      </c>
      <c r="B9" s="29" t="s">
        <v>331</v>
      </c>
      <c r="C9" s="34">
        <v>37683405.799999997</v>
      </c>
    </row>
    <row r="10" spans="1:5" x14ac:dyDescent="0.2">
      <c r="A10" s="33">
        <v>3120</v>
      </c>
      <c r="B10" s="29" t="s">
        <v>462</v>
      </c>
      <c r="C10" s="34">
        <v>34393.19</v>
      </c>
    </row>
    <row r="11" spans="1:5" x14ac:dyDescent="0.2">
      <c r="A11" s="33">
        <v>3130</v>
      </c>
      <c r="B11" s="29" t="s">
        <v>463</v>
      </c>
      <c r="C11" s="34">
        <v>0</v>
      </c>
    </row>
    <row r="13" spans="1:5" ht="10.5" x14ac:dyDescent="0.25">
      <c r="A13" s="31" t="s">
        <v>173</v>
      </c>
      <c r="B13" s="31"/>
      <c r="C13" s="31"/>
      <c r="D13" s="31"/>
      <c r="E13" s="31"/>
    </row>
    <row r="14" spans="1:5" ht="10.5" x14ac:dyDescent="0.25">
      <c r="A14" s="32" t="s">
        <v>143</v>
      </c>
      <c r="B14" s="32" t="s">
        <v>140</v>
      </c>
      <c r="C14" s="32" t="s">
        <v>141</v>
      </c>
      <c r="D14" s="32" t="s">
        <v>464</v>
      </c>
      <c r="E14" s="32"/>
    </row>
    <row r="15" spans="1:5" x14ac:dyDescent="0.2">
      <c r="A15" s="33">
        <v>3210</v>
      </c>
      <c r="B15" s="29" t="s">
        <v>465</v>
      </c>
      <c r="C15" s="34">
        <v>2773974.39</v>
      </c>
    </row>
    <row r="16" spans="1:5" x14ac:dyDescent="0.2">
      <c r="A16" s="33">
        <v>3220</v>
      </c>
      <c r="B16" s="29" t="s">
        <v>466</v>
      </c>
      <c r="C16" s="34">
        <v>14267455.92</v>
      </c>
    </row>
    <row r="17" spans="1:3" x14ac:dyDescent="0.2">
      <c r="A17" s="33">
        <v>3230</v>
      </c>
      <c r="B17" s="29" t="s">
        <v>467</v>
      </c>
      <c r="C17" s="34">
        <f>SUM(C18:C21)</f>
        <v>0</v>
      </c>
    </row>
    <row r="18" spans="1:3" x14ac:dyDescent="0.2">
      <c r="A18" s="33">
        <v>3231</v>
      </c>
      <c r="B18" s="29" t="s">
        <v>468</v>
      </c>
      <c r="C18" s="34">
        <v>0</v>
      </c>
    </row>
    <row r="19" spans="1:3" x14ac:dyDescent="0.2">
      <c r="A19" s="33">
        <v>3232</v>
      </c>
      <c r="B19" s="29" t="s">
        <v>469</v>
      </c>
      <c r="C19" s="34">
        <v>0</v>
      </c>
    </row>
    <row r="20" spans="1:3" x14ac:dyDescent="0.2">
      <c r="A20" s="33">
        <v>3233</v>
      </c>
      <c r="B20" s="29" t="s">
        <v>470</v>
      </c>
      <c r="C20" s="34">
        <v>0</v>
      </c>
    </row>
    <row r="21" spans="1:3" x14ac:dyDescent="0.2">
      <c r="A21" s="33">
        <v>3239</v>
      </c>
      <c r="B21" s="29" t="s">
        <v>471</v>
      </c>
      <c r="C21" s="34">
        <v>0</v>
      </c>
    </row>
    <row r="22" spans="1:3" x14ac:dyDescent="0.2">
      <c r="A22" s="33">
        <v>3240</v>
      </c>
      <c r="B22" s="29" t="s">
        <v>472</v>
      </c>
      <c r="C22" s="34">
        <f>SUM(C23:C25)</f>
        <v>10461093.609999999</v>
      </c>
    </row>
    <row r="23" spans="1:3" x14ac:dyDescent="0.2">
      <c r="A23" s="33">
        <v>3241</v>
      </c>
      <c r="B23" s="29" t="s">
        <v>473</v>
      </c>
      <c r="C23" s="34">
        <v>0</v>
      </c>
    </row>
    <row r="24" spans="1:3" x14ac:dyDescent="0.2">
      <c r="A24" s="33">
        <v>3242</v>
      </c>
      <c r="B24" s="29" t="s">
        <v>474</v>
      </c>
      <c r="C24" s="34">
        <v>0</v>
      </c>
    </row>
    <row r="25" spans="1:3" x14ac:dyDescent="0.2">
      <c r="A25" s="33">
        <v>3243</v>
      </c>
      <c r="B25" s="29" t="s">
        <v>475</v>
      </c>
      <c r="C25" s="34">
        <v>10461093.609999999</v>
      </c>
    </row>
    <row r="26" spans="1:3" x14ac:dyDescent="0.2">
      <c r="A26" s="33">
        <v>3250</v>
      </c>
      <c r="B26" s="29" t="s">
        <v>476</v>
      </c>
      <c r="C26" s="34">
        <f>SUM(C27:C28)</f>
        <v>0</v>
      </c>
    </row>
    <row r="27" spans="1:3" x14ac:dyDescent="0.2">
      <c r="A27" s="33">
        <v>3251</v>
      </c>
      <c r="B27" s="29" t="s">
        <v>477</v>
      </c>
      <c r="C27" s="34">
        <v>0</v>
      </c>
    </row>
    <row r="28" spans="1:3" x14ac:dyDescent="0.2">
      <c r="A28" s="33">
        <v>3252</v>
      </c>
      <c r="B28" s="29" t="s">
        <v>478</v>
      </c>
      <c r="C28" s="34">
        <v>0</v>
      </c>
    </row>
    <row r="30" spans="1:3" x14ac:dyDescent="0.2">
      <c r="B30" s="29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" x14ac:dyDescent="0.2"/>
  <cols>
    <col min="1" max="1" width="8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4" t="s">
        <v>187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172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8"/>
  <sheetViews>
    <sheetView workbookViewId="0">
      <selection activeCell="E2" sqref="E2"/>
    </sheetView>
  </sheetViews>
  <sheetFormatPr baseColWidth="10" defaultColWidth="9.08984375" defaultRowHeight="10" x14ac:dyDescent="0.2"/>
  <cols>
    <col min="1" max="1" width="10" style="29" customWidth="1"/>
    <col min="2" max="2" width="63.453125" style="29" bestFit="1" customWidth="1"/>
    <col min="3" max="3" width="15.36328125" style="29" bestFit="1" customWidth="1"/>
    <col min="4" max="4" width="16.453125" style="29" bestFit="1" customWidth="1"/>
    <col min="5" max="5" width="8.26953125" style="29" customWidth="1"/>
    <col min="6" max="16384" width="9.08984375" style="29"/>
  </cols>
  <sheetData>
    <row r="1" spans="1:5" s="35" customFormat="1" ht="18.899999999999999" customHeight="1" x14ac:dyDescent="0.35">
      <c r="A1" s="192" t="s">
        <v>649</v>
      </c>
      <c r="B1" s="192"/>
      <c r="C1" s="192"/>
      <c r="D1" s="27" t="s">
        <v>598</v>
      </c>
      <c r="E1" s="28">
        <v>2024</v>
      </c>
    </row>
    <row r="2" spans="1:5" s="35" customFormat="1" ht="18.899999999999999" customHeight="1" x14ac:dyDescent="0.35">
      <c r="A2" s="192" t="s">
        <v>605</v>
      </c>
      <c r="B2" s="192"/>
      <c r="C2" s="192"/>
      <c r="D2" s="27" t="s">
        <v>599</v>
      </c>
      <c r="E2" s="28" t="s">
        <v>601</v>
      </c>
    </row>
    <row r="3" spans="1:5" s="35" customFormat="1" ht="18.899999999999999" customHeight="1" x14ac:dyDescent="0.35">
      <c r="A3" s="192" t="s">
        <v>650</v>
      </c>
      <c r="B3" s="192"/>
      <c r="C3" s="192"/>
      <c r="D3" s="27" t="s">
        <v>600</v>
      </c>
      <c r="E3" s="28">
        <v>1</v>
      </c>
    </row>
    <row r="4" spans="1:5" ht="14.5" x14ac:dyDescent="0.35">
      <c r="A4" s="193" t="s">
        <v>616</v>
      </c>
      <c r="B4" s="194"/>
      <c r="C4" s="194"/>
      <c r="D4" s="27"/>
      <c r="E4" s="28"/>
    </row>
    <row r="5" spans="1:5" ht="10.5" x14ac:dyDescent="0.25">
      <c r="A5" s="30" t="s">
        <v>193</v>
      </c>
      <c r="B5" s="31"/>
      <c r="C5" s="31"/>
      <c r="D5" s="31"/>
      <c r="E5" s="31"/>
    </row>
    <row r="7" spans="1:5" ht="10.5" x14ac:dyDescent="0.25">
      <c r="A7" s="31" t="s">
        <v>174</v>
      </c>
      <c r="B7" s="31"/>
      <c r="C7" s="31"/>
      <c r="D7" s="31"/>
      <c r="E7" s="31"/>
    </row>
    <row r="8" spans="1:5" ht="10.5" x14ac:dyDescent="0.25">
      <c r="A8" s="32" t="s">
        <v>143</v>
      </c>
      <c r="B8" s="32" t="s">
        <v>641</v>
      </c>
      <c r="C8" s="126">
        <v>2024</v>
      </c>
      <c r="D8" s="126">
        <v>2023</v>
      </c>
      <c r="E8" s="32"/>
    </row>
    <row r="9" spans="1:5" x14ac:dyDescent="0.2">
      <c r="A9" s="33">
        <v>1111</v>
      </c>
      <c r="B9" s="29" t="s">
        <v>479</v>
      </c>
      <c r="C9" s="34">
        <v>10000</v>
      </c>
      <c r="D9" s="34">
        <v>0</v>
      </c>
    </row>
    <row r="10" spans="1:5" x14ac:dyDescent="0.2">
      <c r="A10" s="33">
        <v>1112</v>
      </c>
      <c r="B10" s="29" t="s">
        <v>480</v>
      </c>
      <c r="C10" s="34">
        <v>14896549.34</v>
      </c>
      <c r="D10" s="34">
        <v>13694797.779999999</v>
      </c>
    </row>
    <row r="11" spans="1:5" x14ac:dyDescent="0.2">
      <c r="A11" s="33">
        <v>1113</v>
      </c>
      <c r="B11" s="29" t="s">
        <v>481</v>
      </c>
      <c r="C11" s="34">
        <v>0</v>
      </c>
      <c r="D11" s="34">
        <v>0</v>
      </c>
    </row>
    <row r="12" spans="1:5" x14ac:dyDescent="0.2">
      <c r="A12" s="33">
        <v>1114</v>
      </c>
      <c r="B12" s="29" t="s">
        <v>194</v>
      </c>
      <c r="C12" s="34">
        <v>0</v>
      </c>
      <c r="D12" s="34">
        <v>0</v>
      </c>
    </row>
    <row r="13" spans="1:5" x14ac:dyDescent="0.2">
      <c r="A13" s="33">
        <v>1115</v>
      </c>
      <c r="B13" s="29" t="s">
        <v>195</v>
      </c>
      <c r="C13" s="34">
        <v>0</v>
      </c>
      <c r="D13" s="34">
        <v>0</v>
      </c>
    </row>
    <row r="14" spans="1:5" x14ac:dyDescent="0.2">
      <c r="A14" s="33">
        <v>1116</v>
      </c>
      <c r="B14" s="29" t="s">
        <v>482</v>
      </c>
      <c r="C14" s="34">
        <v>0</v>
      </c>
      <c r="D14" s="34">
        <v>0</v>
      </c>
    </row>
    <row r="15" spans="1:5" x14ac:dyDescent="0.2">
      <c r="A15" s="33">
        <v>1119</v>
      </c>
      <c r="B15" s="29" t="s">
        <v>483</v>
      </c>
      <c r="C15" s="34">
        <v>0</v>
      </c>
      <c r="D15" s="34">
        <v>0</v>
      </c>
    </row>
    <row r="16" spans="1:5" ht="10.5" x14ac:dyDescent="0.25">
      <c r="A16" s="130">
        <v>1110</v>
      </c>
      <c r="B16" s="131" t="s">
        <v>619</v>
      </c>
      <c r="C16" s="132">
        <f>SUM(C9:C15)</f>
        <v>14906549.34</v>
      </c>
      <c r="D16" s="132">
        <f>SUM(D9:D15)</f>
        <v>13694797.779999999</v>
      </c>
    </row>
    <row r="19" spans="1:5" ht="10.5" x14ac:dyDescent="0.25">
      <c r="A19" s="31" t="s">
        <v>175</v>
      </c>
      <c r="B19" s="31"/>
      <c r="C19" s="31"/>
      <c r="D19" s="31"/>
      <c r="E19" s="127"/>
    </row>
    <row r="20" spans="1:5" ht="10.5" x14ac:dyDescent="0.25">
      <c r="A20" s="32" t="s">
        <v>143</v>
      </c>
      <c r="B20" s="32" t="s">
        <v>641</v>
      </c>
      <c r="C20" s="137" t="s">
        <v>640</v>
      </c>
      <c r="D20" s="137" t="s">
        <v>178</v>
      </c>
      <c r="E20" s="127"/>
    </row>
    <row r="21" spans="1:5" ht="10.5" x14ac:dyDescent="0.25">
      <c r="A21" s="130">
        <v>1230</v>
      </c>
      <c r="B21" s="131" t="s">
        <v>226</v>
      </c>
      <c r="C21" s="132">
        <f>SUM(C22:C28)</f>
        <v>0</v>
      </c>
      <c r="D21" s="132">
        <f>SUM(D22:D28)</f>
        <v>0</v>
      </c>
      <c r="E21" s="127"/>
    </row>
    <row r="22" spans="1:5" x14ac:dyDescent="0.2">
      <c r="A22" s="33">
        <v>1231</v>
      </c>
      <c r="B22" s="29" t="s">
        <v>227</v>
      </c>
      <c r="C22" s="34">
        <v>0</v>
      </c>
      <c r="D22" s="129">
        <v>0</v>
      </c>
      <c r="E22" s="127"/>
    </row>
    <row r="23" spans="1:5" x14ac:dyDescent="0.2">
      <c r="A23" s="33">
        <v>1232</v>
      </c>
      <c r="B23" s="29" t="s">
        <v>228</v>
      </c>
      <c r="C23" s="34">
        <v>0</v>
      </c>
      <c r="D23" s="129">
        <v>0</v>
      </c>
      <c r="E23" s="127"/>
    </row>
    <row r="24" spans="1:5" x14ac:dyDescent="0.2">
      <c r="A24" s="33">
        <v>1233</v>
      </c>
      <c r="B24" s="29" t="s">
        <v>229</v>
      </c>
      <c r="C24" s="34">
        <v>0</v>
      </c>
      <c r="D24" s="129">
        <v>0</v>
      </c>
      <c r="E24" s="127"/>
    </row>
    <row r="25" spans="1:5" x14ac:dyDescent="0.2">
      <c r="A25" s="33">
        <v>1234</v>
      </c>
      <c r="B25" s="29" t="s">
        <v>230</v>
      </c>
      <c r="C25" s="34">
        <v>0</v>
      </c>
      <c r="D25" s="129">
        <v>0</v>
      </c>
      <c r="E25" s="127"/>
    </row>
    <row r="26" spans="1:5" x14ac:dyDescent="0.2">
      <c r="A26" s="33">
        <v>1235</v>
      </c>
      <c r="B26" s="29" t="s">
        <v>231</v>
      </c>
      <c r="C26" s="34">
        <v>0</v>
      </c>
      <c r="D26" s="129">
        <v>0</v>
      </c>
      <c r="E26" s="127"/>
    </row>
    <row r="27" spans="1:5" x14ac:dyDescent="0.2">
      <c r="A27" s="33">
        <v>1236</v>
      </c>
      <c r="B27" s="29" t="s">
        <v>232</v>
      </c>
      <c r="C27" s="34">
        <v>0</v>
      </c>
      <c r="D27" s="129">
        <v>0</v>
      </c>
      <c r="E27" s="127"/>
    </row>
    <row r="28" spans="1:5" x14ac:dyDescent="0.2">
      <c r="A28" s="33">
        <v>1239</v>
      </c>
      <c r="B28" s="29" t="s">
        <v>233</v>
      </c>
      <c r="C28" s="34">
        <v>0</v>
      </c>
      <c r="D28" s="129">
        <v>0</v>
      </c>
      <c r="E28" s="127"/>
    </row>
    <row r="29" spans="1:5" ht="10.5" x14ac:dyDescent="0.25">
      <c r="A29" s="130">
        <v>1240</v>
      </c>
      <c r="B29" s="131" t="s">
        <v>234</v>
      </c>
      <c r="C29" s="132">
        <f>SUM(C30:C37)</f>
        <v>710257.8</v>
      </c>
      <c r="D29" s="132">
        <f>SUM(D30:D37)</f>
        <v>710257.8</v>
      </c>
      <c r="E29" s="127"/>
    </row>
    <row r="30" spans="1:5" x14ac:dyDescent="0.2">
      <c r="A30" s="33">
        <v>1241</v>
      </c>
      <c r="B30" s="29" t="s">
        <v>235</v>
      </c>
      <c r="C30" s="34">
        <v>0</v>
      </c>
      <c r="D30" s="129">
        <v>0</v>
      </c>
      <c r="E30" s="127"/>
    </row>
    <row r="31" spans="1:5" x14ac:dyDescent="0.2">
      <c r="A31" s="33">
        <v>1242</v>
      </c>
      <c r="B31" s="29" t="s">
        <v>236</v>
      </c>
      <c r="C31" s="34">
        <v>551431.35</v>
      </c>
      <c r="D31" s="129">
        <v>551431.35</v>
      </c>
      <c r="E31" s="127"/>
    </row>
    <row r="32" spans="1:5" x14ac:dyDescent="0.2">
      <c r="A32" s="33">
        <v>1243</v>
      </c>
      <c r="B32" s="29" t="s">
        <v>237</v>
      </c>
      <c r="C32" s="34">
        <v>158826.45000000001</v>
      </c>
      <c r="D32" s="129">
        <v>158826.45000000001</v>
      </c>
      <c r="E32" s="127"/>
    </row>
    <row r="33" spans="1:5" x14ac:dyDescent="0.2">
      <c r="A33" s="33">
        <v>1244</v>
      </c>
      <c r="B33" s="29" t="s">
        <v>238</v>
      </c>
      <c r="C33" s="34">
        <v>0</v>
      </c>
      <c r="D33" s="129">
        <v>0</v>
      </c>
      <c r="E33" s="127"/>
    </row>
    <row r="34" spans="1:5" x14ac:dyDescent="0.2">
      <c r="A34" s="33">
        <v>1245</v>
      </c>
      <c r="B34" s="29" t="s">
        <v>239</v>
      </c>
      <c r="C34" s="34">
        <v>0</v>
      </c>
      <c r="D34" s="129">
        <v>0</v>
      </c>
      <c r="E34" s="127"/>
    </row>
    <row r="35" spans="1:5" x14ac:dyDescent="0.2">
      <c r="A35" s="33">
        <v>1246</v>
      </c>
      <c r="B35" s="29" t="s">
        <v>240</v>
      </c>
      <c r="C35" s="34">
        <v>0</v>
      </c>
      <c r="D35" s="129">
        <v>0</v>
      </c>
    </row>
    <row r="36" spans="1:5" x14ac:dyDescent="0.2">
      <c r="A36" s="33">
        <v>1247</v>
      </c>
      <c r="B36" s="29" t="s">
        <v>241</v>
      </c>
      <c r="C36" s="34">
        <v>0</v>
      </c>
      <c r="D36" s="129">
        <v>0</v>
      </c>
    </row>
    <row r="37" spans="1:5" x14ac:dyDescent="0.2">
      <c r="A37" s="33">
        <v>1248</v>
      </c>
      <c r="B37" s="29" t="s">
        <v>242</v>
      </c>
      <c r="C37" s="34">
        <v>0</v>
      </c>
      <c r="D37" s="129">
        <v>0</v>
      </c>
    </row>
    <row r="38" spans="1:5" s="127" customFormat="1" ht="10.5" x14ac:dyDescent="0.25">
      <c r="A38" s="179">
        <v>1250</v>
      </c>
      <c r="B38" s="180" t="s">
        <v>244</v>
      </c>
      <c r="C38" s="181">
        <v>0</v>
      </c>
      <c r="D38" s="181">
        <v>0</v>
      </c>
    </row>
    <row r="39" spans="1:5" s="127" customFormat="1" x14ac:dyDescent="0.2">
      <c r="A39" s="173">
        <v>1251</v>
      </c>
      <c r="B39" s="174" t="s">
        <v>245</v>
      </c>
      <c r="C39" s="175">
        <v>0</v>
      </c>
      <c r="D39" s="175">
        <v>0</v>
      </c>
    </row>
    <row r="40" spans="1:5" s="127" customFormat="1" x14ac:dyDescent="0.2">
      <c r="A40" s="173">
        <v>1252</v>
      </c>
      <c r="B40" s="174" t="s">
        <v>246</v>
      </c>
      <c r="C40" s="175">
        <v>0</v>
      </c>
      <c r="D40" s="175">
        <v>0</v>
      </c>
    </row>
    <row r="41" spans="1:5" s="127" customFormat="1" ht="15.5" customHeight="1" x14ac:dyDescent="0.2">
      <c r="A41" s="173">
        <v>1253</v>
      </c>
      <c r="B41" s="174" t="s">
        <v>247</v>
      </c>
      <c r="C41" s="175">
        <v>0</v>
      </c>
      <c r="D41" s="175">
        <v>0</v>
      </c>
    </row>
    <row r="42" spans="1:5" s="127" customFormat="1" x14ac:dyDescent="0.2">
      <c r="A42" s="173">
        <v>1254</v>
      </c>
      <c r="B42" s="174" t="s">
        <v>248</v>
      </c>
      <c r="C42" s="175">
        <v>0</v>
      </c>
      <c r="D42" s="175">
        <v>0</v>
      </c>
    </row>
    <row r="43" spans="1:5" s="127" customFormat="1" x14ac:dyDescent="0.2">
      <c r="A43" s="173">
        <v>1259</v>
      </c>
      <c r="B43" s="174" t="s">
        <v>249</v>
      </c>
      <c r="C43" s="175">
        <v>0</v>
      </c>
      <c r="D43" s="175">
        <v>0</v>
      </c>
    </row>
    <row r="44" spans="1:5" ht="10.5" x14ac:dyDescent="0.25">
      <c r="A44" s="173"/>
      <c r="B44" s="182" t="s">
        <v>620</v>
      </c>
      <c r="C44" s="181">
        <f t="shared" ref="C44:D44" si="0">C21+C29+C38</f>
        <v>710257.8</v>
      </c>
      <c r="D44" s="181">
        <f t="shared" si="0"/>
        <v>710257.8</v>
      </c>
      <c r="E44" s="131"/>
    </row>
    <row r="45" spans="1:5" x14ac:dyDescent="0.2">
      <c r="A45" s="127"/>
      <c r="B45" s="127"/>
      <c r="C45" s="127"/>
      <c r="D45" s="127"/>
      <c r="E45" s="127"/>
    </row>
    <row r="46" spans="1:5" ht="10.5" x14ac:dyDescent="0.25">
      <c r="A46" s="31" t="s">
        <v>183</v>
      </c>
      <c r="B46" s="31"/>
      <c r="C46" s="31"/>
      <c r="D46" s="31"/>
      <c r="E46" s="31"/>
    </row>
    <row r="47" spans="1:5" s="127" customFormat="1" ht="10.5" x14ac:dyDescent="0.25">
      <c r="A47" s="32" t="s">
        <v>143</v>
      </c>
      <c r="B47" s="32" t="s">
        <v>641</v>
      </c>
      <c r="C47" s="126">
        <v>2024</v>
      </c>
      <c r="D47" s="126">
        <v>2023</v>
      </c>
      <c r="E47" s="32"/>
    </row>
    <row r="48" spans="1:5" ht="10.5" x14ac:dyDescent="0.25">
      <c r="A48" s="130">
        <v>3210</v>
      </c>
      <c r="B48" s="131" t="s">
        <v>621</v>
      </c>
      <c r="C48" s="132">
        <v>2773974.39</v>
      </c>
      <c r="D48" s="132">
        <v>1042423.38</v>
      </c>
      <c r="E48" s="127"/>
    </row>
    <row r="49" spans="1:5" s="127" customFormat="1" ht="10.5" x14ac:dyDescent="0.25">
      <c r="A49" s="128"/>
      <c r="B49" s="133" t="s">
        <v>610</v>
      </c>
      <c r="C49" s="132">
        <f>C50+C62+C90+C93</f>
        <v>9500.16</v>
      </c>
      <c r="D49" s="132">
        <f>D50+D62+D90+D93</f>
        <v>960433.9</v>
      </c>
      <c r="E49" s="29"/>
    </row>
    <row r="50" spans="1:5" ht="10.5" x14ac:dyDescent="0.25">
      <c r="A50" s="130">
        <v>5400</v>
      </c>
      <c r="B50" s="131" t="s">
        <v>421</v>
      </c>
      <c r="C50" s="132">
        <f>C51+C53+C55+C57+C59</f>
        <v>0</v>
      </c>
      <c r="D50" s="132">
        <f>D51+D53+D55+D57+D59</f>
        <v>0</v>
      </c>
    </row>
    <row r="51" spans="1:5" x14ac:dyDescent="0.2">
      <c r="A51" s="128">
        <v>5410</v>
      </c>
      <c r="B51" s="127" t="s">
        <v>611</v>
      </c>
      <c r="C51" s="129">
        <f>C52</f>
        <v>0</v>
      </c>
      <c r="D51" s="129">
        <f>D52</f>
        <v>0</v>
      </c>
    </row>
    <row r="52" spans="1:5" x14ac:dyDescent="0.2">
      <c r="A52" s="128">
        <v>5411</v>
      </c>
      <c r="B52" s="127" t="s">
        <v>423</v>
      </c>
      <c r="C52" s="129">
        <v>0</v>
      </c>
      <c r="D52" s="129">
        <v>0</v>
      </c>
    </row>
    <row r="53" spans="1:5" x14ac:dyDescent="0.2">
      <c r="A53" s="128">
        <v>5420</v>
      </c>
      <c r="B53" s="127" t="s">
        <v>612</v>
      </c>
      <c r="C53" s="129">
        <f>C54</f>
        <v>0</v>
      </c>
      <c r="D53" s="129">
        <f>D54</f>
        <v>0</v>
      </c>
    </row>
    <row r="54" spans="1:5" x14ac:dyDescent="0.2">
      <c r="A54" s="128">
        <v>5421</v>
      </c>
      <c r="B54" s="127" t="s">
        <v>426</v>
      </c>
      <c r="C54" s="129">
        <v>0</v>
      </c>
      <c r="D54" s="129">
        <v>0</v>
      </c>
    </row>
    <row r="55" spans="1:5" x14ac:dyDescent="0.2">
      <c r="A55" s="128">
        <v>5430</v>
      </c>
      <c r="B55" s="127" t="s">
        <v>613</v>
      </c>
      <c r="C55" s="129">
        <f>C56</f>
        <v>0</v>
      </c>
      <c r="D55" s="129">
        <f>D56</f>
        <v>0</v>
      </c>
    </row>
    <row r="56" spans="1:5" x14ac:dyDescent="0.2">
      <c r="A56" s="128">
        <v>5431</v>
      </c>
      <c r="B56" s="127" t="s">
        <v>429</v>
      </c>
      <c r="C56" s="129">
        <v>0</v>
      </c>
      <c r="D56" s="129">
        <v>0</v>
      </c>
    </row>
    <row r="57" spans="1:5" x14ac:dyDescent="0.2">
      <c r="A57" s="128">
        <v>5440</v>
      </c>
      <c r="B57" s="127" t="s">
        <v>614</v>
      </c>
      <c r="C57" s="129">
        <f>C58</f>
        <v>0</v>
      </c>
      <c r="D57" s="129">
        <f>D58</f>
        <v>0</v>
      </c>
    </row>
    <row r="58" spans="1:5" x14ac:dyDescent="0.2">
      <c r="A58" s="128">
        <v>5441</v>
      </c>
      <c r="B58" s="127" t="s">
        <v>614</v>
      </c>
      <c r="C58" s="129">
        <v>0</v>
      </c>
      <c r="D58" s="129">
        <v>0</v>
      </c>
    </row>
    <row r="59" spans="1:5" x14ac:dyDescent="0.2">
      <c r="A59" s="128">
        <v>5450</v>
      </c>
      <c r="B59" s="127" t="s">
        <v>615</v>
      </c>
      <c r="C59" s="129">
        <f>SUM(C60:C61)</f>
        <v>0</v>
      </c>
      <c r="D59" s="129">
        <f>SUM(D60:D61)</f>
        <v>0</v>
      </c>
    </row>
    <row r="60" spans="1:5" x14ac:dyDescent="0.2">
      <c r="A60" s="128">
        <v>5451</v>
      </c>
      <c r="B60" s="127" t="s">
        <v>433</v>
      </c>
      <c r="C60" s="129">
        <v>0</v>
      </c>
      <c r="D60" s="129">
        <v>0</v>
      </c>
    </row>
    <row r="61" spans="1:5" x14ac:dyDescent="0.2">
      <c r="A61" s="128">
        <v>5452</v>
      </c>
      <c r="B61" s="127" t="s">
        <v>434</v>
      </c>
      <c r="C61" s="129">
        <v>0</v>
      </c>
      <c r="D61" s="129">
        <v>0</v>
      </c>
    </row>
    <row r="62" spans="1:5" ht="10.5" x14ac:dyDescent="0.25">
      <c r="A62" s="130">
        <v>5500</v>
      </c>
      <c r="B62" s="131" t="s">
        <v>435</v>
      </c>
      <c r="C62" s="132">
        <f>C63+C72+C75+C81</f>
        <v>0.16</v>
      </c>
      <c r="D62" s="132">
        <f>D63+D72+D75+D81</f>
        <v>572112.92000000004</v>
      </c>
    </row>
    <row r="63" spans="1:5" x14ac:dyDescent="0.2">
      <c r="A63" s="33">
        <v>5510</v>
      </c>
      <c r="B63" s="29" t="s">
        <v>436</v>
      </c>
      <c r="C63" s="34">
        <f>SUM(C64:C71)</f>
        <v>0</v>
      </c>
      <c r="D63" s="34">
        <f>SUM(D64:D71)</f>
        <v>492274.08</v>
      </c>
    </row>
    <row r="64" spans="1:5" x14ac:dyDescent="0.2">
      <c r="A64" s="33">
        <v>5511</v>
      </c>
      <c r="B64" s="29" t="s">
        <v>437</v>
      </c>
      <c r="C64" s="34">
        <v>0</v>
      </c>
      <c r="D64" s="34">
        <v>0</v>
      </c>
    </row>
    <row r="65" spans="1:4" x14ac:dyDescent="0.2">
      <c r="A65" s="33">
        <v>5512</v>
      </c>
      <c r="B65" s="29" t="s">
        <v>438</v>
      </c>
      <c r="C65" s="34">
        <v>0</v>
      </c>
      <c r="D65" s="34">
        <v>0</v>
      </c>
    </row>
    <row r="66" spans="1:4" x14ac:dyDescent="0.2">
      <c r="A66" s="33">
        <v>5513</v>
      </c>
      <c r="B66" s="29" t="s">
        <v>439</v>
      </c>
      <c r="C66" s="34">
        <v>0</v>
      </c>
      <c r="D66" s="34">
        <v>196208</v>
      </c>
    </row>
    <row r="67" spans="1:4" x14ac:dyDescent="0.2">
      <c r="A67" s="33">
        <v>5514</v>
      </c>
      <c r="B67" s="29" t="s">
        <v>440</v>
      </c>
      <c r="C67" s="34">
        <v>0</v>
      </c>
      <c r="D67" s="34">
        <v>0</v>
      </c>
    </row>
    <row r="68" spans="1:4" x14ac:dyDescent="0.2">
      <c r="A68" s="33">
        <v>5515</v>
      </c>
      <c r="B68" s="29" t="s">
        <v>441</v>
      </c>
      <c r="C68" s="34">
        <v>0</v>
      </c>
      <c r="D68" s="34">
        <v>293503.08</v>
      </c>
    </row>
    <row r="69" spans="1:4" x14ac:dyDescent="0.2">
      <c r="A69" s="33">
        <v>5516</v>
      </c>
      <c r="B69" s="29" t="s">
        <v>442</v>
      </c>
      <c r="C69" s="34">
        <v>0</v>
      </c>
      <c r="D69" s="34">
        <v>0</v>
      </c>
    </row>
    <row r="70" spans="1:4" x14ac:dyDescent="0.2">
      <c r="A70" s="33">
        <v>5517</v>
      </c>
      <c r="B70" s="29" t="s">
        <v>443</v>
      </c>
      <c r="C70" s="34">
        <v>0</v>
      </c>
      <c r="D70" s="34">
        <v>0</v>
      </c>
    </row>
    <row r="71" spans="1:4" x14ac:dyDescent="0.2">
      <c r="A71" s="33">
        <v>5518</v>
      </c>
      <c r="B71" s="29" t="s">
        <v>81</v>
      </c>
      <c r="C71" s="34">
        <v>0</v>
      </c>
      <c r="D71" s="34">
        <v>2563</v>
      </c>
    </row>
    <row r="72" spans="1:4" x14ac:dyDescent="0.2">
      <c r="A72" s="33">
        <v>5520</v>
      </c>
      <c r="B72" s="29" t="s">
        <v>80</v>
      </c>
      <c r="C72" s="34">
        <f>SUM(C73:C74)</f>
        <v>0</v>
      </c>
      <c r="D72" s="34">
        <f>SUM(D73:D74)</f>
        <v>0</v>
      </c>
    </row>
    <row r="73" spans="1:4" x14ac:dyDescent="0.2">
      <c r="A73" s="33">
        <v>5521</v>
      </c>
      <c r="B73" s="29" t="s">
        <v>444</v>
      </c>
      <c r="C73" s="34">
        <v>0</v>
      </c>
      <c r="D73" s="34">
        <v>0</v>
      </c>
    </row>
    <row r="74" spans="1:4" x14ac:dyDescent="0.2">
      <c r="A74" s="33">
        <v>5522</v>
      </c>
      <c r="B74" s="29" t="s">
        <v>445</v>
      </c>
      <c r="C74" s="34">
        <v>0</v>
      </c>
      <c r="D74" s="34">
        <v>0</v>
      </c>
    </row>
    <row r="75" spans="1:4" x14ac:dyDescent="0.2">
      <c r="A75" s="33">
        <v>5530</v>
      </c>
      <c r="B75" s="29" t="s">
        <v>446</v>
      </c>
      <c r="C75" s="34">
        <f>SUM(C76:C80)</f>
        <v>0</v>
      </c>
      <c r="D75" s="34">
        <f>SUM(D76:D80)</f>
        <v>0</v>
      </c>
    </row>
    <row r="76" spans="1:4" x14ac:dyDescent="0.2">
      <c r="A76" s="33">
        <v>5531</v>
      </c>
      <c r="B76" s="29" t="s">
        <v>447</v>
      </c>
      <c r="C76" s="34">
        <v>0</v>
      </c>
      <c r="D76" s="34">
        <v>0</v>
      </c>
    </row>
    <row r="77" spans="1:4" x14ac:dyDescent="0.2">
      <c r="A77" s="33">
        <v>5532</v>
      </c>
      <c r="B77" s="29" t="s">
        <v>448</v>
      </c>
      <c r="C77" s="34">
        <v>0</v>
      </c>
      <c r="D77" s="34">
        <v>0</v>
      </c>
    </row>
    <row r="78" spans="1:4" x14ac:dyDescent="0.2">
      <c r="A78" s="33">
        <v>5533</v>
      </c>
      <c r="B78" s="29" t="s">
        <v>449</v>
      </c>
      <c r="C78" s="34">
        <v>0</v>
      </c>
      <c r="D78" s="34">
        <v>0</v>
      </c>
    </row>
    <row r="79" spans="1:4" x14ac:dyDescent="0.2">
      <c r="A79" s="33">
        <v>5534</v>
      </c>
      <c r="B79" s="29" t="s">
        <v>450</v>
      </c>
      <c r="C79" s="34">
        <v>0</v>
      </c>
      <c r="D79" s="34">
        <v>0</v>
      </c>
    </row>
    <row r="80" spans="1:4" x14ac:dyDescent="0.2">
      <c r="A80" s="33">
        <v>5535</v>
      </c>
      <c r="B80" s="29" t="s">
        <v>451</v>
      </c>
      <c r="C80" s="34">
        <v>0</v>
      </c>
      <c r="D80" s="34">
        <v>0</v>
      </c>
    </row>
    <row r="81" spans="1:4" x14ac:dyDescent="0.2">
      <c r="A81" s="33">
        <v>5590</v>
      </c>
      <c r="B81" s="29" t="s">
        <v>452</v>
      </c>
      <c r="C81" s="34">
        <f>SUM(C82:C89)</f>
        <v>0.16</v>
      </c>
      <c r="D81" s="34">
        <f>SUM(D82:D89)</f>
        <v>79838.84</v>
      </c>
    </row>
    <row r="82" spans="1:4" x14ac:dyDescent="0.2">
      <c r="A82" s="33">
        <v>5591</v>
      </c>
      <c r="B82" s="29" t="s">
        <v>453</v>
      </c>
      <c r="C82" s="34">
        <v>0</v>
      </c>
      <c r="D82" s="34">
        <v>0</v>
      </c>
    </row>
    <row r="83" spans="1:4" x14ac:dyDescent="0.2">
      <c r="A83" s="33">
        <v>5592</v>
      </c>
      <c r="B83" s="29" t="s">
        <v>454</v>
      </c>
      <c r="C83" s="34">
        <v>0</v>
      </c>
      <c r="D83" s="34">
        <v>0</v>
      </c>
    </row>
    <row r="84" spans="1:4" x14ac:dyDescent="0.2">
      <c r="A84" s="33">
        <v>5593</v>
      </c>
      <c r="B84" s="29" t="s">
        <v>455</v>
      </c>
      <c r="C84" s="34">
        <v>0</v>
      </c>
      <c r="D84" s="34">
        <v>79832</v>
      </c>
    </row>
    <row r="85" spans="1:4" x14ac:dyDescent="0.2">
      <c r="A85" s="33">
        <v>5594</v>
      </c>
      <c r="B85" s="29" t="s">
        <v>456</v>
      </c>
      <c r="C85" s="34">
        <v>0</v>
      </c>
      <c r="D85" s="34">
        <v>0</v>
      </c>
    </row>
    <row r="86" spans="1:4" x14ac:dyDescent="0.2">
      <c r="A86" s="33">
        <v>5595</v>
      </c>
      <c r="B86" s="29" t="s">
        <v>457</v>
      </c>
      <c r="C86" s="34">
        <v>0</v>
      </c>
      <c r="D86" s="34">
        <v>0</v>
      </c>
    </row>
    <row r="87" spans="1:4" x14ac:dyDescent="0.2">
      <c r="A87" s="33">
        <v>5596</v>
      </c>
      <c r="B87" s="29" t="s">
        <v>352</v>
      </c>
      <c r="C87" s="34">
        <v>0</v>
      </c>
      <c r="D87" s="34">
        <v>0</v>
      </c>
    </row>
    <row r="88" spans="1:4" x14ac:dyDescent="0.2">
      <c r="A88" s="33">
        <v>5597</v>
      </c>
      <c r="B88" s="29" t="s">
        <v>458</v>
      </c>
      <c r="C88" s="34">
        <v>0</v>
      </c>
      <c r="D88" s="34">
        <v>0</v>
      </c>
    </row>
    <row r="89" spans="1:4" x14ac:dyDescent="0.2">
      <c r="A89" s="33">
        <v>5599</v>
      </c>
      <c r="B89" s="29" t="s">
        <v>459</v>
      </c>
      <c r="C89" s="34">
        <v>0.16</v>
      </c>
      <c r="D89" s="34">
        <v>6.84</v>
      </c>
    </row>
    <row r="90" spans="1:4" ht="10.5" x14ac:dyDescent="0.25">
      <c r="A90" s="130">
        <v>5600</v>
      </c>
      <c r="B90" s="131" t="s">
        <v>79</v>
      </c>
      <c r="C90" s="132">
        <f>C91</f>
        <v>0</v>
      </c>
      <c r="D90" s="132">
        <f>D91</f>
        <v>0</v>
      </c>
    </row>
    <row r="91" spans="1:4" x14ac:dyDescent="0.2">
      <c r="A91" s="33">
        <v>5610</v>
      </c>
      <c r="B91" s="29" t="s">
        <v>460</v>
      </c>
      <c r="C91" s="34">
        <f>C92</f>
        <v>0</v>
      </c>
      <c r="D91" s="34">
        <f>D92</f>
        <v>0</v>
      </c>
    </row>
    <row r="92" spans="1:4" x14ac:dyDescent="0.2">
      <c r="A92" s="33">
        <v>5611</v>
      </c>
      <c r="B92" s="29" t="s">
        <v>461</v>
      </c>
      <c r="C92" s="34">
        <v>0</v>
      </c>
      <c r="D92" s="34">
        <v>0</v>
      </c>
    </row>
    <row r="93" spans="1:4" ht="10.5" x14ac:dyDescent="0.25">
      <c r="A93" s="130">
        <v>2110</v>
      </c>
      <c r="B93" s="136" t="s">
        <v>622</v>
      </c>
      <c r="C93" s="132">
        <f>SUM(C94:C98)</f>
        <v>9500</v>
      </c>
      <c r="D93" s="132">
        <f>SUM(D94:D98)</f>
        <v>388320.98</v>
      </c>
    </row>
    <row r="94" spans="1:4" x14ac:dyDescent="0.2">
      <c r="A94" s="128">
        <v>2111</v>
      </c>
      <c r="B94" s="127" t="s">
        <v>623</v>
      </c>
      <c r="C94" s="129">
        <v>0</v>
      </c>
      <c r="D94" s="129">
        <v>0</v>
      </c>
    </row>
    <row r="95" spans="1:4" x14ac:dyDescent="0.2">
      <c r="A95" s="128">
        <v>2112</v>
      </c>
      <c r="B95" s="127" t="s">
        <v>624</v>
      </c>
      <c r="C95" s="129">
        <v>0</v>
      </c>
      <c r="D95" s="129">
        <v>4814.29</v>
      </c>
    </row>
    <row r="96" spans="1:4" x14ac:dyDescent="0.2">
      <c r="A96" s="128">
        <v>2112</v>
      </c>
      <c r="B96" s="127" t="s">
        <v>625</v>
      </c>
      <c r="C96" s="129">
        <v>9500</v>
      </c>
      <c r="D96" s="129">
        <v>383506.69</v>
      </c>
    </row>
    <row r="97" spans="1:5" x14ac:dyDescent="0.2">
      <c r="A97" s="128">
        <v>2115</v>
      </c>
      <c r="B97" s="127" t="s">
        <v>626</v>
      </c>
      <c r="C97" s="129">
        <v>0</v>
      </c>
      <c r="D97" s="129">
        <v>0</v>
      </c>
    </row>
    <row r="98" spans="1:5" x14ac:dyDescent="0.2">
      <c r="A98" s="128">
        <v>2114</v>
      </c>
      <c r="B98" s="127" t="s">
        <v>627</v>
      </c>
      <c r="C98" s="129">
        <v>0</v>
      </c>
      <c r="D98" s="129">
        <v>0</v>
      </c>
    </row>
    <row r="99" spans="1:5" s="127" customFormat="1" ht="10.5" x14ac:dyDescent="0.25">
      <c r="A99" s="179">
        <v>5120</v>
      </c>
      <c r="B99" s="1" t="s">
        <v>221</v>
      </c>
      <c r="C99" s="181">
        <v>0</v>
      </c>
      <c r="D99" s="181">
        <v>0</v>
      </c>
    </row>
    <row r="100" spans="1:5" s="127" customFormat="1" x14ac:dyDescent="0.2">
      <c r="A100" s="173">
        <v>5120</v>
      </c>
      <c r="B100" s="3" t="s">
        <v>221</v>
      </c>
      <c r="C100" s="175">
        <v>0</v>
      </c>
      <c r="D100" s="175">
        <v>0</v>
      </c>
    </row>
    <row r="101" spans="1:5" s="127" customFormat="1" ht="10.5" x14ac:dyDescent="0.25">
      <c r="A101" s="173"/>
      <c r="B101" s="182" t="s">
        <v>628</v>
      </c>
      <c r="C101" s="181">
        <v>0</v>
      </c>
      <c r="D101" s="181">
        <v>0</v>
      </c>
      <c r="E101" s="29"/>
    </row>
    <row r="102" spans="1:5" s="127" customFormat="1" ht="10.5" x14ac:dyDescent="0.25">
      <c r="A102" s="179">
        <v>4300</v>
      </c>
      <c r="B102" s="182" t="s">
        <v>338</v>
      </c>
      <c r="C102" s="181">
        <v>84000.19</v>
      </c>
      <c r="D102" s="181">
        <v>79832.94</v>
      </c>
    </row>
    <row r="103" spans="1:5" s="127" customFormat="1" ht="10.5" x14ac:dyDescent="0.25">
      <c r="A103" s="179">
        <v>4310</v>
      </c>
      <c r="B103" s="182" t="s">
        <v>339</v>
      </c>
      <c r="C103" s="181">
        <v>0</v>
      </c>
      <c r="D103" s="181">
        <v>0</v>
      </c>
    </row>
    <row r="104" spans="1:5" x14ac:dyDescent="0.2">
      <c r="A104" s="173">
        <v>4311</v>
      </c>
      <c r="B104" s="183" t="s">
        <v>508</v>
      </c>
      <c r="C104" s="175">
        <v>0</v>
      </c>
      <c r="D104" s="175">
        <v>0</v>
      </c>
      <c r="E104" s="127"/>
    </row>
    <row r="105" spans="1:5" x14ac:dyDescent="0.2">
      <c r="A105" s="173">
        <v>4319</v>
      </c>
      <c r="B105" s="183" t="s">
        <v>340</v>
      </c>
      <c r="C105" s="175">
        <v>0</v>
      </c>
      <c r="D105" s="175">
        <v>0</v>
      </c>
    </row>
    <row r="106" spans="1:5" ht="10.5" x14ac:dyDescent="0.25">
      <c r="A106" s="179">
        <v>4320</v>
      </c>
      <c r="B106" s="182" t="s">
        <v>341</v>
      </c>
      <c r="C106" s="181">
        <v>0</v>
      </c>
      <c r="D106" s="181">
        <v>0</v>
      </c>
    </row>
    <row r="107" spans="1:5" x14ac:dyDescent="0.2">
      <c r="A107" s="173">
        <v>4321</v>
      </c>
      <c r="B107" s="183" t="s">
        <v>342</v>
      </c>
      <c r="C107" s="175">
        <v>0</v>
      </c>
      <c r="D107" s="175">
        <v>0</v>
      </c>
    </row>
    <row r="108" spans="1:5" x14ac:dyDescent="0.2">
      <c r="A108" s="173">
        <v>4322</v>
      </c>
      <c r="B108" s="183" t="s">
        <v>343</v>
      </c>
      <c r="C108" s="175">
        <v>0</v>
      </c>
      <c r="D108" s="175">
        <v>0</v>
      </c>
    </row>
    <row r="109" spans="1:5" x14ac:dyDescent="0.2">
      <c r="A109" s="173">
        <v>4323</v>
      </c>
      <c r="B109" s="183" t="s">
        <v>344</v>
      </c>
      <c r="C109" s="175">
        <v>0</v>
      </c>
      <c r="D109" s="175">
        <v>0</v>
      </c>
    </row>
    <row r="110" spans="1:5" x14ac:dyDescent="0.2">
      <c r="A110" s="173">
        <v>4324</v>
      </c>
      <c r="B110" s="183" t="s">
        <v>345</v>
      </c>
      <c r="C110" s="175">
        <v>0</v>
      </c>
      <c r="D110" s="175">
        <v>0</v>
      </c>
    </row>
    <row r="111" spans="1:5" x14ac:dyDescent="0.2">
      <c r="A111" s="173">
        <v>4325</v>
      </c>
      <c r="B111" s="183" t="s">
        <v>346</v>
      </c>
      <c r="C111" s="175">
        <v>0</v>
      </c>
      <c r="D111" s="175">
        <v>0</v>
      </c>
    </row>
    <row r="112" spans="1:5" ht="10.5" x14ac:dyDescent="0.25">
      <c r="A112" s="179">
        <v>4330</v>
      </c>
      <c r="B112" s="182" t="s">
        <v>347</v>
      </c>
      <c r="C112" s="181">
        <v>0</v>
      </c>
      <c r="D112" s="181">
        <v>0</v>
      </c>
    </row>
    <row r="113" spans="1:4" x14ac:dyDescent="0.2">
      <c r="A113" s="173">
        <v>4331</v>
      </c>
      <c r="B113" s="183" t="s">
        <v>347</v>
      </c>
      <c r="C113" s="175">
        <v>0</v>
      </c>
      <c r="D113" s="175">
        <v>0</v>
      </c>
    </row>
    <row r="114" spans="1:4" ht="10.5" x14ac:dyDescent="0.25">
      <c r="A114" s="179">
        <v>4340</v>
      </c>
      <c r="B114" s="182" t="s">
        <v>348</v>
      </c>
      <c r="C114" s="181">
        <v>0</v>
      </c>
      <c r="D114" s="181">
        <v>0</v>
      </c>
    </row>
    <row r="115" spans="1:4" x14ac:dyDescent="0.2">
      <c r="A115" s="173">
        <v>4341</v>
      </c>
      <c r="B115" s="183" t="s">
        <v>348</v>
      </c>
      <c r="C115" s="175">
        <v>0</v>
      </c>
      <c r="D115" s="175">
        <v>0</v>
      </c>
    </row>
    <row r="116" spans="1:4" ht="10.5" x14ac:dyDescent="0.25">
      <c r="A116" s="179">
        <v>4390</v>
      </c>
      <c r="B116" s="182" t="s">
        <v>349</v>
      </c>
      <c r="C116" s="181">
        <v>0</v>
      </c>
      <c r="D116" s="181">
        <v>0</v>
      </c>
    </row>
    <row r="117" spans="1:4" x14ac:dyDescent="0.2">
      <c r="A117" s="173">
        <v>4392</v>
      </c>
      <c r="B117" s="183" t="s">
        <v>350</v>
      </c>
      <c r="C117" s="175">
        <v>0</v>
      </c>
      <c r="D117" s="175">
        <v>0</v>
      </c>
    </row>
    <row r="118" spans="1:4" x14ac:dyDescent="0.2">
      <c r="A118" s="173">
        <v>4393</v>
      </c>
      <c r="B118" s="183" t="s">
        <v>509</v>
      </c>
      <c r="C118" s="175">
        <v>0</v>
      </c>
      <c r="D118" s="175">
        <v>0</v>
      </c>
    </row>
    <row r="119" spans="1:4" x14ac:dyDescent="0.2">
      <c r="A119" s="173">
        <v>4394</v>
      </c>
      <c r="B119" s="183" t="s">
        <v>351</v>
      </c>
      <c r="C119" s="175">
        <v>0</v>
      </c>
      <c r="D119" s="175">
        <v>0</v>
      </c>
    </row>
    <row r="120" spans="1:4" x14ac:dyDescent="0.2">
      <c r="A120" s="173">
        <v>4395</v>
      </c>
      <c r="B120" s="183" t="s">
        <v>352</v>
      </c>
      <c r="C120" s="175">
        <v>0</v>
      </c>
      <c r="D120" s="175">
        <v>0</v>
      </c>
    </row>
    <row r="121" spans="1:4" x14ac:dyDescent="0.2">
      <c r="A121" s="173">
        <v>4396</v>
      </c>
      <c r="B121" s="183" t="s">
        <v>353</v>
      </c>
      <c r="C121" s="175">
        <v>0</v>
      </c>
      <c r="D121" s="175">
        <v>0</v>
      </c>
    </row>
    <row r="122" spans="1:4" x14ac:dyDescent="0.2">
      <c r="A122" s="173">
        <v>4397</v>
      </c>
      <c r="B122" s="183" t="s">
        <v>510</v>
      </c>
      <c r="C122" s="175">
        <v>0</v>
      </c>
      <c r="D122" s="175">
        <v>0</v>
      </c>
    </row>
    <row r="123" spans="1:4" x14ac:dyDescent="0.2">
      <c r="A123" s="173">
        <v>4399</v>
      </c>
      <c r="B123" s="183" t="s">
        <v>349</v>
      </c>
      <c r="C123" s="146">
        <v>84000.19</v>
      </c>
      <c r="D123" s="146">
        <v>79832.94</v>
      </c>
    </row>
    <row r="124" spans="1:4" ht="10.5" x14ac:dyDescent="0.25">
      <c r="A124" s="179">
        <v>1120</v>
      </c>
      <c r="B124" s="1" t="s">
        <v>629</v>
      </c>
      <c r="C124" s="181">
        <v>1489</v>
      </c>
      <c r="D124" s="181">
        <v>0</v>
      </c>
    </row>
    <row r="125" spans="1:4" x14ac:dyDescent="0.2">
      <c r="A125" s="173">
        <v>1124</v>
      </c>
      <c r="B125" s="3" t="s">
        <v>630</v>
      </c>
      <c r="C125" s="175">
        <v>0</v>
      </c>
      <c r="D125" s="175">
        <v>0</v>
      </c>
    </row>
    <row r="126" spans="1:4" x14ac:dyDescent="0.2">
      <c r="A126" s="173">
        <v>1124</v>
      </c>
      <c r="B126" s="3" t="s">
        <v>631</v>
      </c>
      <c r="C126" s="175">
        <v>0</v>
      </c>
      <c r="D126" s="175">
        <v>0</v>
      </c>
    </row>
    <row r="127" spans="1:4" x14ac:dyDescent="0.2">
      <c r="A127" s="173">
        <v>1124</v>
      </c>
      <c r="B127" s="3" t="s">
        <v>632</v>
      </c>
      <c r="C127" s="175">
        <v>0</v>
      </c>
      <c r="D127" s="175">
        <v>0</v>
      </c>
    </row>
    <row r="128" spans="1:4" x14ac:dyDescent="0.2">
      <c r="A128" s="173">
        <v>1124</v>
      </c>
      <c r="B128" s="3" t="s">
        <v>633</v>
      </c>
      <c r="C128" s="175">
        <v>0</v>
      </c>
      <c r="D128" s="175">
        <v>0</v>
      </c>
    </row>
    <row r="129" spans="1:4" x14ac:dyDescent="0.2">
      <c r="A129" s="173">
        <v>1124</v>
      </c>
      <c r="B129" s="3" t="s">
        <v>634</v>
      </c>
      <c r="C129" s="175">
        <v>0</v>
      </c>
      <c r="D129" s="175">
        <v>0</v>
      </c>
    </row>
    <row r="130" spans="1:4" x14ac:dyDescent="0.2">
      <c r="A130" s="173">
        <v>1124</v>
      </c>
      <c r="B130" s="3" t="s">
        <v>635</v>
      </c>
      <c r="C130" s="175">
        <v>0</v>
      </c>
      <c r="D130" s="175">
        <v>0</v>
      </c>
    </row>
    <row r="131" spans="1:4" x14ac:dyDescent="0.2">
      <c r="A131" s="173">
        <v>1122</v>
      </c>
      <c r="B131" s="3" t="s">
        <v>636</v>
      </c>
      <c r="C131" s="129">
        <v>1489</v>
      </c>
      <c r="D131" s="175">
        <v>0</v>
      </c>
    </row>
    <row r="132" spans="1:4" x14ac:dyDescent="0.2">
      <c r="A132" s="173">
        <v>1122</v>
      </c>
      <c r="B132" s="3" t="s">
        <v>637</v>
      </c>
      <c r="C132" s="175">
        <v>0</v>
      </c>
      <c r="D132" s="175">
        <v>0</v>
      </c>
    </row>
    <row r="133" spans="1:4" x14ac:dyDescent="0.2">
      <c r="A133" s="173">
        <v>1122</v>
      </c>
      <c r="B133" s="3" t="s">
        <v>638</v>
      </c>
      <c r="C133" s="175">
        <v>0</v>
      </c>
      <c r="D133" s="175">
        <v>0</v>
      </c>
    </row>
    <row r="134" spans="1:4" ht="10.5" x14ac:dyDescent="0.25">
      <c r="A134" s="179">
        <v>5120</v>
      </c>
      <c r="B134" s="1" t="s">
        <v>221</v>
      </c>
      <c r="C134" s="181">
        <v>0</v>
      </c>
      <c r="D134" s="181">
        <v>0</v>
      </c>
    </row>
    <row r="135" spans="1:4" x14ac:dyDescent="0.2">
      <c r="A135" s="173">
        <v>5120</v>
      </c>
      <c r="B135" s="3" t="s">
        <v>221</v>
      </c>
      <c r="C135" s="175">
        <v>0</v>
      </c>
      <c r="D135" s="175">
        <v>0</v>
      </c>
    </row>
    <row r="136" spans="1:4" ht="10.5" x14ac:dyDescent="0.25">
      <c r="A136" s="173"/>
      <c r="B136" s="184" t="s">
        <v>639</v>
      </c>
      <c r="C136" s="181">
        <f t="shared" ref="C136:D136" si="1">C48+C49-C101</f>
        <v>2783474.5500000003</v>
      </c>
      <c r="D136" s="181">
        <f t="shared" si="1"/>
        <v>2002857.28</v>
      </c>
    </row>
    <row r="137" spans="1:4" x14ac:dyDescent="0.2">
      <c r="A137" s="174"/>
      <c r="B137" s="174"/>
      <c r="C137" s="174"/>
      <c r="D137" s="174"/>
    </row>
    <row r="138" spans="1:4" x14ac:dyDescent="0.2">
      <c r="A138" s="174"/>
      <c r="B138" s="174" t="s">
        <v>618</v>
      </c>
      <c r="C138" s="174"/>
      <c r="D138" s="17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20 C8 D60:D61 D51:D58 C47"/>
    <dataValidation allowBlank="1" showInputMessage="1" showErrorMessage="1" prompt="Saldo al 31 de diciembre del año anterior que se presenta" sqref="D8 D47"/>
    <dataValidation allowBlank="1" showInputMessage="1" showErrorMessage="1" prompt="Importe del trimestre anterior" sqref="D59 D49:D50 C49:C61"/>
  </dataValidation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" x14ac:dyDescent="0.2"/>
  <cols>
    <col min="1" max="1" width="11.453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ht="10.5" x14ac:dyDescent="0.2">
      <c r="B3" s="108"/>
    </row>
    <row r="4" spans="1:2" ht="14.15" customHeight="1" x14ac:dyDescent="0.2">
      <c r="A4" s="109" t="s">
        <v>27</v>
      </c>
      <c r="B4" s="99" t="s">
        <v>78</v>
      </c>
    </row>
    <row r="5" spans="1:2" ht="14.15" customHeight="1" x14ac:dyDescent="0.2">
      <c r="B5" s="99" t="s">
        <v>51</v>
      </c>
    </row>
    <row r="6" spans="1:2" ht="14.15" customHeight="1" x14ac:dyDescent="0.2">
      <c r="B6" s="99" t="s">
        <v>148</v>
      </c>
    </row>
    <row r="7" spans="1:2" ht="14.15" customHeight="1" x14ac:dyDescent="0.2">
      <c r="B7" s="99" t="s">
        <v>149</v>
      </c>
    </row>
    <row r="8" spans="1:2" ht="14.15" customHeight="1" x14ac:dyDescent="0.2"/>
    <row r="9" spans="1:2" ht="10.5" x14ac:dyDescent="0.2">
      <c r="A9" s="109" t="s">
        <v>29</v>
      </c>
      <c r="B9" s="101" t="s">
        <v>582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192</v>
      </c>
    </row>
    <row r="12" spans="1:2" ht="15" customHeight="1" x14ac:dyDescent="0.2"/>
    <row r="13" spans="1:2" ht="10.5" x14ac:dyDescent="0.2">
      <c r="A13" s="109" t="s">
        <v>76</v>
      </c>
      <c r="B13" s="99" t="s">
        <v>583</v>
      </c>
    </row>
    <row r="14" spans="1:2" ht="15" customHeight="1" x14ac:dyDescent="0.2">
      <c r="B14" s="99" t="s">
        <v>584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2024-04-25T19:37:27Z</cp:lastPrinted>
  <dcterms:created xsi:type="dcterms:W3CDTF">2012-12-11T20:36:24Z</dcterms:created>
  <dcterms:modified xsi:type="dcterms:W3CDTF">2024-04-25T19:37:39Z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