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050" firstSheet="1" activeTab="1"/>
  </bookViews>
  <sheets>
    <sheet name="Hoja1" sheetId="4" state="hidden" r:id="rId1"/>
    <sheet name="2017" sheetId="6" r:id="rId2"/>
    <sheet name="Reporte R3" sheetId="7" r:id="rId3"/>
    <sheet name="Proyectos edo sit pptal 2017" sheetId="8" r:id="rId4"/>
  </sheets>
  <definedNames>
    <definedName name="_xlnm._FilterDatabase" localSheetId="1" hidden="1">'2017'!$A$1:$A$36</definedName>
    <definedName name="_xlnm.Print_Area" localSheetId="3">'Proyectos edo sit pptal 2017'!$B$8:$N$50</definedName>
  </definedNames>
  <calcPr calcId="162913"/>
</workbook>
</file>

<file path=xl/calcChain.xml><?xml version="1.0" encoding="utf-8"?>
<calcChain xmlns="http://schemas.openxmlformats.org/spreadsheetml/2006/main">
  <c r="M37" i="6" l="1"/>
  <c r="K37" i="6"/>
  <c r="K38" i="6"/>
  <c r="K39" i="6"/>
  <c r="K40" i="6"/>
  <c r="K41" i="6"/>
  <c r="E42" i="6"/>
  <c r="G42" i="6"/>
  <c r="F42" i="6"/>
  <c r="C51" i="7"/>
  <c r="L51" i="7"/>
  <c r="K51" i="7"/>
  <c r="J51" i="7"/>
  <c r="I51" i="7"/>
  <c r="H51" i="7"/>
  <c r="G51" i="7"/>
  <c r="F51" i="7"/>
  <c r="E51" i="7"/>
  <c r="D51" i="7"/>
  <c r="D50" i="8"/>
  <c r="E50" i="8"/>
  <c r="F50" i="8"/>
  <c r="G50" i="8"/>
  <c r="H50" i="8"/>
  <c r="I50" i="8"/>
  <c r="J50" i="8"/>
  <c r="K50" i="8"/>
  <c r="L50" i="8"/>
  <c r="C50" i="8"/>
  <c r="N39" i="6" l="1"/>
  <c r="M39" i="6"/>
  <c r="N38" i="6"/>
  <c r="M38" i="6"/>
  <c r="N37" i="6"/>
  <c r="N36" i="6"/>
  <c r="M36" i="6"/>
  <c r="N35" i="6"/>
  <c r="M35" i="6"/>
  <c r="N34" i="6"/>
  <c r="M34" i="6"/>
  <c r="N33" i="6"/>
  <c r="M33" i="6"/>
  <c r="N32" i="6"/>
  <c r="M32" i="6"/>
  <c r="N31" i="6"/>
  <c r="M31" i="6"/>
  <c r="N30" i="6"/>
  <c r="M30" i="6"/>
  <c r="N29" i="6"/>
  <c r="M29" i="6"/>
  <c r="N28" i="6"/>
  <c r="M28" i="6"/>
  <c r="N27" i="6"/>
  <c r="M27" i="6"/>
  <c r="N26" i="6"/>
  <c r="M26" i="6"/>
  <c r="N25" i="6"/>
  <c r="M25" i="6"/>
  <c r="N24" i="6"/>
  <c r="M24" i="6"/>
  <c r="N23" i="6"/>
  <c r="M23" i="6"/>
  <c r="N22" i="6"/>
  <c r="M22" i="6"/>
  <c r="N21" i="6"/>
  <c r="M21" i="6"/>
  <c r="N20" i="6"/>
  <c r="M20" i="6"/>
  <c r="N19" i="6"/>
  <c r="M19" i="6"/>
  <c r="N18" i="6"/>
  <c r="M18" i="6"/>
  <c r="N17" i="6"/>
  <c r="M17" i="6"/>
  <c r="N16" i="6"/>
  <c r="M16" i="6"/>
  <c r="N15" i="6"/>
  <c r="M15" i="6"/>
  <c r="N14" i="6"/>
  <c r="M14" i="6"/>
  <c r="N13" i="6"/>
  <c r="M13" i="6"/>
  <c r="N12" i="6"/>
  <c r="M12" i="6"/>
  <c r="N11" i="6"/>
  <c r="M11" i="6"/>
  <c r="N10" i="6"/>
  <c r="M10" i="6"/>
  <c r="N9" i="6"/>
  <c r="M9" i="6"/>
  <c r="N8" i="6"/>
  <c r="M8" i="6"/>
  <c r="N7" i="6"/>
  <c r="M7" i="6"/>
  <c r="N6" i="6"/>
  <c r="M6" i="6"/>
  <c r="N5" i="6"/>
  <c r="M5" i="6"/>
  <c r="N4" i="6"/>
  <c r="M4" i="6"/>
  <c r="N41" i="6"/>
  <c r="M41" i="6"/>
  <c r="N40" i="6"/>
  <c r="M40" i="6"/>
  <c r="G39" i="6"/>
  <c r="L39" i="6" s="1"/>
  <c r="G38" i="6"/>
  <c r="G37" i="6"/>
  <c r="G36" i="6"/>
  <c r="L36" i="6" s="1"/>
  <c r="G35" i="6"/>
  <c r="G34" i="6"/>
  <c r="G33" i="6"/>
  <c r="G32" i="6"/>
  <c r="L32" i="6" s="1"/>
  <c r="G31" i="6"/>
  <c r="G30" i="6"/>
  <c r="G29" i="6"/>
  <c r="G28" i="6"/>
  <c r="G27" i="6"/>
  <c r="G26" i="6"/>
  <c r="G25" i="6"/>
  <c r="G24" i="6"/>
  <c r="K24" i="6" s="1"/>
  <c r="G23" i="6"/>
  <c r="G22" i="6"/>
  <c r="G21" i="6"/>
  <c r="K21" i="6" s="1"/>
  <c r="G20" i="6"/>
  <c r="K20" i="6" s="1"/>
  <c r="G19" i="6"/>
  <c r="G18" i="6"/>
  <c r="G17" i="6"/>
  <c r="K17" i="6" s="1"/>
  <c r="G16" i="6"/>
  <c r="L16" i="6" s="1"/>
  <c r="G15" i="6"/>
  <c r="G14" i="6"/>
  <c r="G13" i="6"/>
  <c r="G12" i="6"/>
  <c r="G11" i="6"/>
  <c r="G10" i="6"/>
  <c r="K10" i="6" s="1"/>
  <c r="G9" i="6"/>
  <c r="G8" i="6"/>
  <c r="K8" i="6" s="1"/>
  <c r="G7" i="6"/>
  <c r="G6" i="6"/>
  <c r="G5" i="6"/>
  <c r="G4" i="6"/>
  <c r="G41" i="6"/>
  <c r="G40" i="6"/>
  <c r="F38" i="6"/>
  <c r="F37" i="6"/>
  <c r="L37" i="6" s="1"/>
  <c r="F36" i="6"/>
  <c r="F35" i="6"/>
  <c r="F34" i="6"/>
  <c r="F33" i="6"/>
  <c r="F32" i="6"/>
  <c r="F31" i="6"/>
  <c r="L31" i="6" s="1"/>
  <c r="F30" i="6"/>
  <c r="F29" i="6"/>
  <c r="F28" i="6"/>
  <c r="F27" i="6"/>
  <c r="L27" i="6" s="1"/>
  <c r="F26" i="6"/>
  <c r="F25" i="6"/>
  <c r="F24" i="6"/>
  <c r="F23" i="6"/>
  <c r="L23" i="6" s="1"/>
  <c r="F22" i="6"/>
  <c r="F21" i="6"/>
  <c r="F20" i="6"/>
  <c r="F19" i="6"/>
  <c r="F18" i="6"/>
  <c r="F17" i="6"/>
  <c r="F16" i="6"/>
  <c r="F15" i="6"/>
  <c r="L15" i="6" s="1"/>
  <c r="F14" i="6"/>
  <c r="F13" i="6"/>
  <c r="L13" i="6" s="1"/>
  <c r="F12" i="6"/>
  <c r="F11" i="6"/>
  <c r="L11" i="6" s="1"/>
  <c r="F10" i="6"/>
  <c r="F9" i="6"/>
  <c r="F8" i="6"/>
  <c r="F7" i="6"/>
  <c r="L7" i="6" s="1"/>
  <c r="F6" i="6"/>
  <c r="F5" i="6"/>
  <c r="L5" i="6" s="1"/>
  <c r="F4" i="6"/>
  <c r="F41" i="6"/>
  <c r="F40" i="6"/>
  <c r="L33" i="6"/>
  <c r="L10" i="6"/>
  <c r="L18" i="6"/>
  <c r="L26" i="6"/>
  <c r="L30" i="6"/>
  <c r="L34" i="6"/>
  <c r="L19" i="6"/>
  <c r="L35" i="6"/>
  <c r="K4" i="6"/>
  <c r="K14" i="6"/>
  <c r="K18" i="6"/>
  <c r="K26" i="6"/>
  <c r="K30" i="6"/>
  <c r="K34" i="6"/>
  <c r="K5" i="6"/>
  <c r="K7" i="6"/>
  <c r="K11" i="6"/>
  <c r="K13" i="6"/>
  <c r="K15" i="6"/>
  <c r="K19" i="6"/>
  <c r="K23" i="6"/>
  <c r="K27" i="6"/>
  <c r="K29" i="6"/>
  <c r="K31" i="6"/>
  <c r="K33" i="6"/>
  <c r="K35" i="6"/>
  <c r="K16" i="6" l="1"/>
  <c r="L25" i="6"/>
  <c r="L6" i="6"/>
  <c r="L14" i="6"/>
  <c r="L8" i="6"/>
  <c r="L24" i="6"/>
  <c r="L22" i="6"/>
  <c r="L17" i="6"/>
  <c r="L21" i="6"/>
  <c r="L29" i="6"/>
  <c r="L4" i="6"/>
  <c r="L12" i="6"/>
  <c r="L38" i="6"/>
  <c r="K32" i="6"/>
  <c r="K36" i="6"/>
  <c r="L40" i="6"/>
  <c r="L9" i="6"/>
  <c r="L20" i="6"/>
  <c r="L28" i="6"/>
  <c r="L41" i="6"/>
  <c r="K25" i="6"/>
  <c r="K9" i="6"/>
  <c r="K22" i="6"/>
  <c r="K6" i="6"/>
  <c r="K28" i="6"/>
  <c r="K12" i="6"/>
</calcChain>
</file>

<file path=xl/sharedStrings.xml><?xml version="1.0" encoding="utf-8"?>
<sst xmlns="http://schemas.openxmlformats.org/spreadsheetml/2006/main" count="947" uniqueCount="246">
  <si>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</si>
  <si>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</si>
  <si>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</si>
  <si>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</si>
  <si>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</si>
  <si>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</si>
  <si>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</si>
  <si>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</si>
  <si>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</si>
  <si>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</si>
  <si>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</si>
  <si>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</si>
  <si>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</si>
  <si>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</si>
  <si>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</si>
  <si>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</si>
  <si>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</si>
  <si>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@se6#16</t>
  </si>
  <si>
    <t>Q0103</t>
  </si>
  <si>
    <t>COMEDORES COMUNITARIOS</t>
  </si>
  <si>
    <t>Distribución mensual de raciones de insumos alimenticios conforme a los Criterios de Calidad Nutricia de la Estrategia Integral de Asistencia Social Alimentaria, para la preparación diaria de desayunos o comidas calientes en los 1,208 Comedores Comunitarios de los 46 municipios del estado de Guanajuato.</t>
  </si>
  <si>
    <t>Q0104</t>
  </si>
  <si>
    <t>DESAYUNOS ESCOLARES</t>
  </si>
  <si>
    <t>Distribución diaria en planteles oficiales durante el período escolar de un desayuno escolar a niñas, niños y adolescentes (de 3 a 14 años, aunque no es limitativo), que en su modalidad frío se compone de una ración de leche descremada, una de cereal integral, y una de fruta fresca o deshidratada, integrando al menos 5 menús diferentes a la semana, de manera que se promueva variedad en la alimentación.</t>
  </si>
  <si>
    <t>Q0105</t>
  </si>
  <si>
    <t>ASISTENCIA ALIMENTARIA A SUJETOS VULNERABLES</t>
  </si>
  <si>
    <t xml:space="preserve">La dotación está diseñada para cubrir un tiempo de comida al día, durante 30 días con productos que corresponden a los tres grupos de alimentos principales que refiere la NOM 043-SSA2-2011 para promover una dieta correcta </t>
  </si>
  <si>
    <t>Q0106</t>
  </si>
  <si>
    <t>MI CASA DIFERENTE</t>
  </si>
  <si>
    <t>Podrán ser beneficiados por el Programa aquellas familias o  núcleos familiares que viviendo en el Estado de Guanajuato y en situación de marginación, desventaja social o pobreza extrema cumplan con los requisitos de las Reglas de Operación vigentes. En virtud del Programa se otorgarán apoyos a las personas que previamente el municipio selecciona para ello, estos consistirán primordialmente en la aportación de materiales para la autoconstrucción de vivienda básica y para la ampliación de vivienda por parte del beneficiario.</t>
  </si>
  <si>
    <t>Q0107</t>
  </si>
  <si>
    <t>RED MÓVIL COMUNIDAD DIFERENTE</t>
  </si>
  <si>
    <t>Mediante un Proceso Formativo-Educativo que enseña con herramientas lúdicas a las personas involucradas el Impulsar y fomentar la participación activa y consciente de las familias de localidades marginadas en los municipios del estado, fomentando a la conciencia de solidaridad social con el fin de apoyar al mejoramiento de sus condiciones de vida, a través su organización y participación. El Programa estará enfocado a establecer una estrategia de atención comunitaria en los siguientes ejes de atención: Alimentación; promoción de la salud; promoción de la educación; fortalecimiento a la economía familiar y comunitaria; y  mejoramiento de vivienda y comunidad.</t>
  </si>
  <si>
    <t>Q0108</t>
  </si>
  <si>
    <t>APOYOS SOCIALES A PERSONAS EN SITUACIÓN DE VULNERABILIDAD</t>
  </si>
  <si>
    <t>Otorgamiento de apoyos directos a personas y familias en estado de necesidad económica, la cual se determina con base un estudio socioeconómico realizado a las personas que solicitan el apoyo, siguiendo los criterios y lineamientos de asistencia social establecidos, con sillas de ruedas, prótesis, ortesis, pañales, útiles escolares, cobijas, colchonetas, catres, láminas, medicamentos, ropa, atención médica, productos alimenticios de primera necesidad, utensilios de cocina, anteojos, aparatos auditivos, gastos de hospitalización, hemodiálisis, material quirúrgico, quimio y radioterapia, tratamiento dental, estudios de laboratorio, pasajes, gastos de defunción y velación, entre otros.</t>
  </si>
  <si>
    <t>Q0109</t>
  </si>
  <si>
    <t>CENTROS DE DESARROLLO GERONTOLOGICO</t>
  </si>
  <si>
    <t>Ofrecer espacios de integración y productividad para adultos mayores mediante la construcción de canchas de cachibol en 6 Centros de Desarrollo Gerontológico así como fortalecer la infraestructura del Centro Estatal de Desarrollo Gerontológico y Capacitación con la construcción de una velaria en el área de estacionamiento y equipamiento (sillas) para los grupos de adultos mayores en comunidad.</t>
  </si>
  <si>
    <t>Q0110</t>
  </si>
  <si>
    <t>FORTALECIMIENTO DE ORGANIZACIONES DE LA SOCIEDAD CIVIL CON OBJETO DE ASISTENCIAL</t>
  </si>
  <si>
    <t>Fortalecimiento, coordinación y evaluación de las actividades que llevan a cabo las instituciones de asistencia o asociaciones civiles y todo tipo de entidades privadas cuyo objeto sea la prestación de servicios de asistencia social de acuerdo a la Ley Sobre el Sistema Estatal de Asistencia Social, mediante apoyo económico para gasto de operación, supervisión de la operación, capacitación y asesoría, para garantizar la atención adecuada de las personas en situación de vulnerabilidad con servicios de asistencia como albergue, atención en salud, asesoría, educación especial, entre otras. Para solicitar el apoyo dichas organizaciones deben cubrir los requisitos establecidos en las reglas de operación y ser aprobadas por el Comité de Fortalecimiento a OSC, para posteriormente firmar el convenio de colaboración respectivo y recibir el apoyo.</t>
  </si>
  <si>
    <t>Q0111</t>
  </si>
  <si>
    <t>CENTROS MULTIDISCIPLINARIOS PARA LA ATENCIÓN INTEGRAL DE LA VIOLENCIA Y ALBERGUES PARA FAMILIAS Y MUJERES RECEPTORES DE VIOLENCIA</t>
  </si>
  <si>
    <t>El proyecto consta de fortalecer a los CEMAIV con un apoyo económico que permita al personal realizar sus actividades de prevención y atención de la violencia, sin relación laboral con personal municipal; por lo que los Centros se comprometen a entregar Informes mensuales de sus atenciones, nos permiten supervisarlos, capacitarlos y asesorarlos, ante el cumplimiento se gestiona el recurso mensual. La operatividad del Refugio implica la atención de áreas como juridica, psicologica, médica. trabajo social, educativa y productiva, mismas que intervienen mediante un plan estructurado con las familias en la atención que necesitan por encontrarse en una situación de violencia extrema, además de proporcionarles habitación, alimentación, vestido y todos los insumos necesarios durante su estancia. Así mismo, derivado de las recomendaciones realizadas al Estado de Guanajuato por organismos nacionales respecto a la atención que reciben las mujeres víctimas de violencia, y del cumplimiento de la legislación en la materia, se crearán los Centros de Convivencia Supervisada por parte de los Sistemas Municipales DIF en todo el Estado.</t>
  </si>
  <si>
    <t>Q0112</t>
  </si>
  <si>
    <t>ASEGURAMIENTO DE LA CALIDAD EN PROGRAMAS ASISTENCIALES ALIMENTARIOS</t>
  </si>
  <si>
    <t>Desarrollo de estrategias como el sistema automatizado para el impulso de la calidad nutricia e inocuidad asegurada en una muestra representativa de las más de 37 millones de raciones a los 230,209 beneficiarios de los 46 municipios del Estado de Guanajuato. Así como también la evaluación del Programa Alimentario, Sistemas Municipales DIF y Proveedores a través del sistema automatizado, visitas de supervisión y seguimiento a la distribución y consumo de alimentos durante la cadena de distribución. Retroalimentación y diseño de estrategias que coadyuven a la mejora de la operación</t>
  </si>
  <si>
    <t>Q0113</t>
  </si>
  <si>
    <t>ORIENTACIÓN ALIMENTARIA</t>
  </si>
  <si>
    <t>Realización de acciones en materia de orientación alimentaria dirigidas a promover una alimentación saludable, mediante diversas estrategias educativas para los beneficiarios del programa. Dichas orientaciones se enfocan en la promoción de hábitos saludables a través de prácticas en la selección, preparación, higiene y consumo de alimentos así como capacitación a niños en escuelas oficiales con un proyecto transversal con la Secretaria de Educación para incrementar la cobertura de los planteles atendidos con Orientación Alimentaria. De igual manera a los demás usuarios del Programa Alimentario y a la población general que así lo requiera</t>
  </si>
  <si>
    <t>Q0114</t>
  </si>
  <si>
    <t>UNIDADES PRODUCTIVAS PARA EL DESARROLLO</t>
  </si>
  <si>
    <t>Apoyo a proyectos productivos dentro de los ejes Alimentación, Salud, Educación, Economía Familiar y Comunitaria, y Vivienda, de acuerdo a las necesidades prioritarias identificadas por persona, familia o familias, con enfoque de preservación del entorno ecológico, respeto a la diversidad social y cultural y a las formas tradicionales de organización, que promuevan el mejoramiento de la economía familiar y comunitaria. Es responsabilidad del DIF Estatal determinar la modalidad del proyecto: I. Proyecto Personal (1 solicitante); II. Proyecto Grupal (de 2 a más integrantes); III. Proyectos de Traspatio Unifamiliar.</t>
  </si>
  <si>
    <t>Q0115</t>
  </si>
  <si>
    <t>APOYOS SOCIALES A NIÑOS, NIÑAS Y ADOLESCENTES EN RIESGOS PSICOSOCIALES</t>
  </si>
  <si>
    <t>Apoyo a niñas, niños y adolescentes que se encuentran en riesgos de adicciones, embarazos, acoso escolar, conductas suicidas y deserción escolar por situación económica, consistente en un estímulo económico mensual durante los periodos enero-junio y septiembre-diciembre, así como su incorporación a talleres ocupacionales, mediante los cuales se fomentan habilidades para la vida. Las niñas, niños y adolescentes apoyados se seleccionan con base en un estudio socio económico mediante el cual se determina el nivel de riesgo y vulnerabilidad que presentan.</t>
  </si>
  <si>
    <t>Q0116</t>
  </si>
  <si>
    <t>CENTROS DE ASISTENCIA DE DESARROLLO INFANTIL (CADI)</t>
  </si>
  <si>
    <t>Los Centros Asistenciales de Desarrollo Infantil, son una alternativa de atención asistencial y educativa, otorgada de manera profesional con calidad y calidez, que coadyuva a lograr el desarrollo integral del menor, estimulando el potencial de desarrollo cognitivo, emocional, físico y nutricional de los infantes, y a disminuir el abandono y la omisión de cuidados en los niños y niñas de 45 días de nacidos a 6 años de edad, brindando seguridad y tranquilidad durante su jornada laboral ; a las madres que trabajan  y carecen de prestaciones sociales. Para asegurar la operatividad del programa, DIF Estatal y DIF Municipal realizarán las siguientes acciones:  I. DIF Estatal analizará y aprobará en su caso, la petición de la operatividad del programa hecha por DIF Municipal;  II. DIF Municipal será el responsable de la contratación del personal operativo para los CADI y CAIC de su municipio;  III. DIF Estatal elaborará un Convenio de Coordinación y Colaboración que firmarán DIF Estatal y DIF Municipal, que tendrá como finalidad garantizar el cumplimiento del objeto del Programa y su operatividad;  IV. DIF Municipal solicitará de manera mensual en tiempo y forma el apoyo mensual asignado al personal de CADI y CAIC;  V. DIF Estatal dará seguimiento a la comprobación y a la utilización del apoyo en numerario o en especie asignados para la operatividad del Programa y para el personal operativo a través de las visitas de seguimiento;  VI. El apoyo otorgado por DIF Estatal, es únicamente un apoyo para impulsar la operatividad del Programa, por lo que no constituye una obligación por parte de DIF Estatal, estando sujeto a disponibilidad presupuestal.</t>
  </si>
  <si>
    <t>Q0117</t>
  </si>
  <si>
    <t>TEMÁTICA DE PREVENCION Y ATENCION A NIÑOS, NIÑAS Y ADOLESCENTES EN SITUACION DE CALLE</t>
  </si>
  <si>
    <t>El programa Desarrollo Integral de menores trabajadores se distingue por brindarle una  atención y prevención a niñas, niños y adolescentes  que se encuentran trabajando  y/o en riesgo  de calle,  para promover su  desarrollo y protección, con la finalidad de enriquecer sus expectativas de vida. Contribuye a salvaguardar los derechos elementales de los niños, niñas y adolescentes, e Integra grupos de padres y/o tutores de la población infantil beneficiaria a fin de brindarles orientación  para fortalecer los lazos familiares.</t>
  </si>
  <si>
    <t>Q0118</t>
  </si>
  <si>
    <t>APOYOS SOCIALES A MENORES TRABAJADORES</t>
  </si>
  <si>
    <t>Los apoyos sociales económicos otorgados por DIF Estatal a las niñas, niños y adolescentes que se encuentran en atención para evitar la deserción escolar, consisten en una beca mensual durante los meses de enero a diciembre, para lo cual se realiza un diagnóstico situacional inicial, que tiene como objetivo la detección de niñas, niños y adolescentes trabajadores y/o en situación de calle, el cual se desarrolla durante una semana consecutiva en todos los municipios en donde opera, en tres horarios (matutino, vespertino y nocturno) por el mismo personal operativo desde su inicio y hasta su término. El apoyo social económico debe destinarse a los siguientes rubros: útiles escolares, uniformes y calzado, inscripciones, boletos de transporte público, tratamiento médico, nutrición e higiene personal (canasta básica).</t>
  </si>
  <si>
    <t>Q0119</t>
  </si>
  <si>
    <t>CENTROS DE ASISTENCIA INFANTIL COMUNITARIOS (CAIC)</t>
  </si>
  <si>
    <t>Facilitar el desarrollo humano educativo en donde la interacción que se lleva a cabo entre la educadora comunitaria y los niños(as) de los grupos obtengan información  de las diversas instancias que intervienen  y la relación que mantienen entre sí; proporcionando servicio educativo de nivel preescolar a niños y niñas de 3 a 6 años de edad que viven en zonas sub urbanas y rurales del estado.</t>
  </si>
  <si>
    <t>Q0120</t>
  </si>
  <si>
    <t>NIÑAS Y NIÑOS PROMOTORES DE PAZ</t>
  </si>
  <si>
    <t>El programa está dirigido a grupos de niñas y niños de 10 y 11 años en el ámbito escolar, en el que se trabaja de manera directa en la promoción de la cultura de paz, así como el desarrollo personal y de habilidades sociales. A través del programa, el sistema otorga acciones preventivas en nivel primario a la comunidad educativa, mediante la detección de niñas y niños con dificultad para el manejo adecuado de sus conflictos, a quienes se les brinda información y el acceso a capacitación mediante actividades para el aprendizaje de herramientas para la resolución pacífica de conflictos y otras estrategias de fomento a una cultura de paz. Asimismo, se busca que estas niñas y niños, a quienes se les nombra promotores de la paz, tengan la posibilidad de impactar de manera positiva en sus compañeros, a través de actividades que proyecten lo aprendido en el programa.</t>
  </si>
  <si>
    <t>Q0121</t>
  </si>
  <si>
    <t>PREVENCIÓN DE RIESGOS PSICOSOCIALES</t>
  </si>
  <si>
    <t>Las acciones ejecutadas se aglutinan en cuatro líneas de acción: a) Prevención de riesgos asociados a las adicciones; b) Prevención de embarazos en adolescentes; c) Prevención de conductas suicidas; y d) Prevención de acoso escolar. El proceso de prevención integral incluye: I) Conferencias, pláticas, sesiones, procesos grupales; II) Canalización de niñas, niños y adolescentes en riesgos psicosociales a otras dependencias para seguimiento en atención integral, con: a) El sector salud para atención psicológica en los casos de adicciones, suicidio, acoso escolar, madres adolescentes embarazadas; b) El sector salud para atención médica a madres adolescentes embarazadas; c) El sector salud para atención psiquiátrica, médica y psicológica para los casos de acoso escolar que así lo ameriten; d) DIF Municipal para la atención psicológica en los casos de adicciones, suicidio, acoso escolar, madres adolescentes embarazadas.</t>
  </si>
  <si>
    <t>Q0122</t>
  </si>
  <si>
    <t>ALBERGUE PARA ATENCION DE NIÑOS EXPOSITOS EN ESTADO DE ABANDONO</t>
  </si>
  <si>
    <t>Construcción del albergue que permita atender el resguardo y protección de los niños expósitos, en estado de abandono, desamparo o sujetos al maltrato, a través de un espacio que brinde seguridad y garantice el proveer de la atención multidisciplinaria y el respeto a los derechos fundamentales de estos niños.</t>
  </si>
  <si>
    <t>Q0124</t>
  </si>
  <si>
    <t>CAPACITACIÓN INTEGRAL PARA ADULTOS MAYORES</t>
  </si>
  <si>
    <t>Brindar capacitación integral a Líderes Gerontológicos, adultos mayores y personal administrativo y operativo del Programa de Atención para Adultos Mayores de los 46 municipios del Estado, en temas de gerontología y envejecimiento activo. Se proporcionan herramientas teórico prácticas para mantener y prolongar la calidad de vida en el proceso de envejecimiento y vejez, logrando la participación activa de los adultos mayores.</t>
  </si>
  <si>
    <t>Q0125</t>
  </si>
  <si>
    <t>ATENCIÓN DENTAL PARA ADULTOS MAYORES</t>
  </si>
  <si>
    <t>Diagnostico, valoración, elaboración e implantación de placas dentales totales parciales a beneficiarios del Programa de Atención para Adultos Mayores, de los 46 Sistemas Municipales DIF. La detección de pacientes se realiza a través de brigadas en los municipios, en donde se valoran y se clasifican grupos de pacientes y se les da cita en el consultorio dental en las instalaciones de SDIFEG. Las placas son elaboradas totalmente por personal de la Dirección de Atención para Adultos Mayores, para lo cual se cuenta con un laboratorio equipado. El tratamiento incluye 4 citas: valoración, toma de impresiones anotomofisiológicas, registro de planos prostodónticos y adaptación y entrega de placa.</t>
  </si>
  <si>
    <t>Q0126</t>
  </si>
  <si>
    <t>VALORES EN FAMILIA</t>
  </si>
  <si>
    <t>Se llevaran a cabo actividades: foros, campañas de difusión y participación ciudadana, capacitaciones, talleres, conferencias, cursos, seminarios, expresiones de valores a través de diversas actividades culturales y sociales en 46 municipios del estado de Guanajuato y la participación activa de la ciudadania en general, sirviendo como actores los Sistemas Municipales DIF y  sociedad en general.</t>
  </si>
  <si>
    <t>Q0127</t>
  </si>
  <si>
    <t>FAMILIA INTEGRADA</t>
  </si>
  <si>
    <t>Capacitar y habilitar a personal operativo de los Sistemas Municipales DIF como facilitadores y facilitadoras del fortalecimiento familiar, así como dar seguimiento de las acciones que realicen y a su desarrollo grupal.  Generación de vínculos interinstitucionales para la formación de redes sociales. Formación de grupos para el desarrollo personal, familiar y comunitario.</t>
  </si>
  <si>
    <t>Q0128</t>
  </si>
  <si>
    <t>PROYECTOS PRODUCTIVOS PARA ADULTOS MAYORES</t>
  </si>
  <si>
    <t>Los Sistemas Municipales DIF envían propuestas de actividades productivas para realizar en los grupos de Adultos Mayores, al Sistema para el Desarrollo Integral de la Familia del Estado de Guanajuato. Posteriormente se realizan visitas de factibilidad, dictamen y en el caso de ser viable se proporciona el equipamiento y capacitación para impulsar dichos proyectos. El proyecto productivo arranca con 20 beneficiarios y se contempla que en el desarrollo del proyecto se sumen más adultos mayores a participar y recibir los beneficios.</t>
  </si>
  <si>
    <t>Q0129</t>
  </si>
  <si>
    <t>REHABILITACIÓN Y ASISTENCIA SOCIAL A NIÑOS QUE COMETEN ALGUN DELITO</t>
  </si>
  <si>
    <t>Los servicios de rehabilitación y asistencia social a los menores de 12 años que realizan alguna conducta tipificada como delito en el Estado inician con la recepción del expediente canalizado por la Procuraduría de Justicia, se canaliza por parte del responsable del área jurídica a las áreas de trabajo social y psicología para su atención, se trasladan para entrevista al municipio donde tiene su domicilio el menor, cada área emite un diagnostico del trabajo a realizar con el menor y su familia, se reúnen multidisciplinariamente las tres áreas se establece el plan de trabajo en un acta inicial dentro de esta se establece el número de sesiones de atención psicologica, las gestiones de apoyo asistencial, canalizaciones en beneficio de la familia medicas, legales, educativas, deportivas o las que resulten necesarias, una vez cumplidos todos y cada uno de los puntos que ella se establecen se da por concluido el expediente.</t>
  </si>
  <si>
    <t>Q0130</t>
  </si>
  <si>
    <t>APOYOS OTORGADOS PARA FOMENTAR EL ARRAIGO</t>
  </si>
  <si>
    <t>Apoyar en el traslado seguro y efectivo de los menores migrantes a sus lugares de origen, y llevar a cabo un seguimiento de su situación, así como formar un padrón con los menores y sus familias que ya se tengan cautivos, para tener un control del flujo migratorio de menores que permita otorgar un mejor servicio de apoyo en casos emergentes y de prevención de riesgos a los migrantes y sus familias como grupo social vulnerable, tratando de que en un mediano y largo plazo se aminoren los casos de apoyos emergentes y aumente la actividad preventiva, al ocasionarse con ello el arraigo familiar y social, y evitarse en la medida de lo posible la desintegración familiar por causa de la migración. Para lograrlo, es indispensable trabajar en el fortalecimiento del Programa de Atención a los Migrantes y sus Familias con acciones de capacitación técnico-operativa trabajando en conjunto  Sistemas Municipales y Estatales DIF de la Frontera Norte, así como entre los Sistemas Municipales y el Estatal DIF de Guanajuato, para el efecto de garantizar el traslado seguro, rápido y efectivo de los menores migrantes a sus lugares de origen, y para realizar trabajos multidisciplinarios en sus lugares de origen que permitan el arraigo familiar y la prevención de los riesgos que implica la migración solitaria</t>
  </si>
  <si>
    <t>Q0132</t>
  </si>
  <si>
    <t xml:space="preserve">FORMACIÓN EN PREVENCION DE RIESGOS PSICOSOCIALES </t>
  </si>
  <si>
    <t>Este proyecto busca la profesionalización del personal operativo municipales y población en general,  para implementar herramientas sobre las estrategias  de prevención de los riesgos en adicciones, embarazos y suicidios en niñas, niños y adolescentes del Estado de Guanajuato, de la siguiente forma: 1. Se conforma el Comité de Certificación de Preventólogos 2. Se define el  perfil de preventólogo, 3. Se convoca al personal operativa de los Sistemas DIF Municipales y adultos de población abierta. 4. Se desarrollan los temas de capacitación 5. Se definen los períodos de capacitación 5.- Se lleva a cabo el proceso de certificación anual. 6.- Se hace entrega de sus certificados.  7.- Seguimiento preventólogos certificados.</t>
  </si>
  <si>
    <t>Q1278</t>
  </si>
  <si>
    <t>DIAGNÓSTICO JURÍDICO Y SITUACIONAL DE ORGANIZACIONES DE LA SOCIEDAD CIVIL CON OBJETO ASISTENCIAL</t>
  </si>
  <si>
    <t>Realizar visitas de seguimiento a las instituciones diagnosticadas que prestan servicios de institucionalización a personas mayores de sesenta años en situación de abandono o adultos mayores que no pueden ser atendidos por sus familias.Por el momento se tiene diagnosticadas 55  instituciones de las cuales se cuenta con información referente como: Datos generales, tipos de servicio, adultos mayores albergados, status de infraestructura entre otros. Metodología General: 1. Conocimiento de los contextos en los cuales se encuentran ubicadas las instalaciones que harían parte del diagnóstico. 2. Visita de acercamiento con personal administrativo y operativo de las instituciones. 3.  Revisión de la normatividad y operatividad de estas instituciones. 4. Evaluación del cumplimiento de la normativa. 5. Declaración de las no conformidades. 6. Plan de acción con responsabilidades y fechas de cumplimiento. 7. Asesoría y capacitación continua al recurso humano que trabaja en estas instituciones sobre un tema tan poco conocido como es la gerontología. 8. Seguimiento al cumplimiento de las observaciones.</t>
  </si>
  <si>
    <t>Q1439</t>
  </si>
  <si>
    <t>ATENCIÓN PSICOLÓGICA DEL SINDROME DE ALIENACIÓN PARENTAL</t>
  </si>
  <si>
    <t>Elaboración de dictámenes psicológicos en los que se determine si alguno de los menores involucrados en disputas parentales sufre violencia psicológica por algunos de los padres.</t>
  </si>
  <si>
    <t>Q2105</t>
  </si>
  <si>
    <t>IMPLEMENTACIÓN DE LA PROCURADURIA ESTATAL DE PROTECCION DE NIÑAS, NIÑOS Y ADOLESCENTES.</t>
  </si>
  <si>
    <t>En atención a la recientes modificaciones a la Legislación nacional y local, a partir del primero de marzo de 2016 estará vigente la Ley de Protección de Derechos de Niñas, Niños y Adolescentes del Estado de Guanajuato. En ella se plantea la creación y operación de la Procuraduría Estatal de Protección de Niñas, Niños y Adolescentes con las atribuciones establecidas en la Ley sobre el Sistema Estatal de Asistencia Social y las nuevas contenidas en la nueva Ley. La implementación de la nueva procuraduría plantea la creación de nuevas áreas operativas para dar oportuna atención a las obligaciones legales y la contratación de nuevo personal, por lo tanto será necesario equipar, adecuar y adquirir diversos bienes para el adecuado funcionamiento de la Procuraduría. El proyecto plantea el equipamiento de las instalaciones de la procuraduría con computadoras, impresoras, escáneres, teléfonos y copiadoras, así como la remodelación de los espacios necesarios y la adquisición de los demás bienes muebles que se requieran para que el personal brinde el servicio requerido para cumplir con los objetivos y las obligaciones establecidas en la legislación.</t>
  </si>
  <si>
    <t>Q2404</t>
  </si>
  <si>
    <t>Q2432</t>
  </si>
  <si>
    <t>Q2398</t>
  </si>
  <si>
    <t>Q2403</t>
  </si>
  <si>
    <t>El sistema de protección integral es un diseño organizacional y operativo creado para la implementación de las políticas públicas de la niñez y adolescencia pues tiene como finalidad el cumplimiento de la Convención Internacional de los Derechos del niño, tal y como lo prevé la Constitución Federal, La Ley General y la  Ley de Derechos de Niñas, Niños y Adolescentes del Estado.  De acuerdo a las atribuciones establecidas en la Ley General y la Ley Estatal, la Secretaría Ejecutiva es el órgano operador y coordinador del Sistema Estatal de Protección de Derechos de Niñas, Niños y Adolescentes que articulará y consolidará la política pública estatal en la materia, ya que con la obtención de información en tiempo real se generará la política pública en beneficio de la infancia y la adolescencia del Estado.  Esto a través de la coordinación de las acciones entre diferentes dependencias y entidades competentes de la administración publica estatal y la sociedad civil, además de elaborar el anteproyecto del programa estatal de protección de NNA, así como el seguimiento y monitoreo de la ejecución del mismo.</t>
  </si>
  <si>
    <t>IMPLEMENTACIÓN DEL MODELO DE ESTRUCTURA MÍNIMA DEL SISTEMA ESTATAL DE PROTECCIÓN DE LOS DERECHOS DE NIÑAS, NIÑOS Y ADOLESCENTES</t>
  </si>
  <si>
    <t>NUEVO EDIFICIO SEDE DEL SMDIF CELAYA</t>
  </si>
  <si>
    <t>Remodelación del SMDIF Celaya, tiene una infraestructura actual de más de cincuenta años operando de manera ininterrumpida, por lo cual se tiene por objeto remodelar paredes, ventanas, techos, oficinas, jardines, estacionamiento, puertas, acceso peatonal, todo para su mejoramiento institucional</t>
  </si>
  <si>
    <t>APOYOS SOCIALES A ADULTOS MAYORES EN SITUACIÓN DE VULNERABILIDAD Y MARGINACIÓN</t>
  </si>
  <si>
    <t>El presente proyecto se aplicará en los 46 Municipios del Estado a través de los Centros de Desarrollo Gerontológico mediante entrega de vales de insumos  por un valor mensual de $500.00 que serán surtidos a través de las Farmacias del ISSEG previa aplicación de evaluación socioeconómica que respalde la necesidad del solicitante, quien será detectado a través de los Promotores Voluntarios Gerontológico. Se cotejarán los padrones con los que tiene SEDESOL a través del Programa 65 y más, ISSEG, ISSSTE, IMSS, SEDENA y Pemex para evitar que se duplique el apoyo con algún otro que pudieran tener. Los insumos a considerar serán aquellos que maneje el ISSEG, pero se proponen los siguientes:  a) alimentos: aceite, arroz, atún y sardina, avena, azúcar, café soluble, chiles procesados, chocolate, galletas, gelatinas en polvo o envasada, harinas de trigo, maíz o soya, leche en polvo, frijol, lenteja y haba. b) Medicamentos que no otorgue el Seguro Popular, c) Productos de limpieza: jabón en polvo</t>
  </si>
  <si>
    <t>FORTALECIMIENTO DE LAS PROCURADURÍAS AUXILIARES MUNICIPALES Y AUTORIDADES MUNICIPALES DE PRIMER CONTACTO CON NIÑAS, NIÑOS Y ADOLESCENTES</t>
  </si>
  <si>
    <t>Fortalecer a través de apoyo económico a las Procuradurías Auxiliares Municipales y Autoridades Municipales de Primer Contacto con Niñas, Niños y Adolescentes del estado de Guanajuato, el cual puede ser destinado a la contratación de personal, capacitación, adquisición de vehículos, adquisición de mobiliario y equipo de cómputo; en beneficio de menores de edad, adultos mayores y personas objeto de Asistencia Social, a través de suscripción de un convenio de colaboración con las mismas, que permita tener un seguimiento constante de los resultados obtenidos.</t>
  </si>
  <si>
    <t xml:space="preserve">    ----------------------------------------------------------------------------------------------------------------------------------------------------------------------------------------------------------------------------------------------------------</t>
  </si>
  <si>
    <t xml:space="preserve">    </t>
  </si>
  <si>
    <t xml:space="preserve">REPORTE DE EGRESOS   MODIFICACIONES AL PRESUPUESTO                                                                                                                                                                     Hoja:         1 de   1           </t>
  </si>
  <si>
    <t xml:space="preserve">Entidad CP     DIFG            SIST. EST. DES. INT. FAM.                                                                                                                                                            Usuario:       RECHAVEZ             </t>
  </si>
  <si>
    <t xml:space="preserve">Centro gestor  *       *                                       Pos Presupuestal  *                       *                                                                                                                                              </t>
  </si>
  <si>
    <t xml:space="preserve">PROGPRE-CG-FDO-AF-PP                    </t>
  </si>
  <si>
    <t xml:space="preserve">     Asignado     </t>
  </si>
  <si>
    <t xml:space="preserve">    Suplemento    </t>
  </si>
  <si>
    <t xml:space="preserve">    Devolucion    </t>
  </si>
  <si>
    <t xml:space="preserve">    Modificado    </t>
  </si>
  <si>
    <t xml:space="preserve">    Pre-Compro    </t>
  </si>
  <si>
    <t xml:space="preserve">    Compromiso    </t>
  </si>
  <si>
    <t xml:space="preserve"> Fact.Preliminar  </t>
  </si>
  <si>
    <t xml:space="preserve">    Devengado     </t>
  </si>
  <si>
    <t xml:space="preserve">      Pagado      </t>
  </si>
  <si>
    <t xml:space="preserve">    Tot. Ejerc    </t>
  </si>
  <si>
    <t xml:space="preserve">      Saldo       </t>
  </si>
  <si>
    <t>----------------------------------------</t>
  </si>
  <si>
    <t>------------------</t>
  </si>
  <si>
    <t>ASISTENCIA ALIMENTAR</t>
  </si>
  <si>
    <t>RED MÓVIL COMUNIDAD</t>
  </si>
  <si>
    <t>APOYOS SOCIALES A PE</t>
  </si>
  <si>
    <t>CENTROS DE DESARROLL</t>
  </si>
  <si>
    <t>FORTALECIMIENTO DE O</t>
  </si>
  <si>
    <t>CENTROS MULTIDISCIPL</t>
  </si>
  <si>
    <t>ASEGURAMIENTO DE LA</t>
  </si>
  <si>
    <t>ORIENTACIÓN ALIMENTA</t>
  </si>
  <si>
    <t>UNIDADES PRODUCTIVAS</t>
  </si>
  <si>
    <t>APOYOS SOCIALES A NI</t>
  </si>
  <si>
    <t>CENTROS DE ASISTENCI</t>
  </si>
  <si>
    <t>TEMÁTICA DE PREVENCI</t>
  </si>
  <si>
    <t>APOYOS SOCIALES A ME</t>
  </si>
  <si>
    <t>NIÑAS Y NIÑOS PROMOT</t>
  </si>
  <si>
    <t>PREVENCIÓN DE RIESGO</t>
  </si>
  <si>
    <t>ALBERGUE PARA ATENCI</t>
  </si>
  <si>
    <t>CAPACITACIÓN INTEGRA</t>
  </si>
  <si>
    <t>ATENCIÓN DENTAL PARA</t>
  </si>
  <si>
    <t>PROYECTOS PRODUCTIVO</t>
  </si>
  <si>
    <t>REHABILITACIÓN Y ASI</t>
  </si>
  <si>
    <t>APOYOS OTORGADOS PAR</t>
  </si>
  <si>
    <t>FORMACIÓN EN PREVENC</t>
  </si>
  <si>
    <t>DIAGNÓSTICO JURÍDICO</t>
  </si>
  <si>
    <t>Q1329</t>
  </si>
  <si>
    <t>FORTALECIMIENTO DE L</t>
  </si>
  <si>
    <t>ATENCIÓN PSICOLÓGICA</t>
  </si>
  <si>
    <t>IMPLEMENTACIÓN DE LA</t>
  </si>
  <si>
    <t>Q2284</t>
  </si>
  <si>
    <t>EDIFICIO DEL SMDIF V</t>
  </si>
  <si>
    <t>Apoyos Sociales a Ad</t>
  </si>
  <si>
    <t>Fortalecimiento de l</t>
  </si>
  <si>
    <t>Implementación del M</t>
  </si>
  <si>
    <t>SMDIF CELAYA</t>
  </si>
  <si>
    <t>Fortalecimiento de la Infraestructura y Equipamiento de los Sistemas Municipales DIF</t>
  </si>
  <si>
    <t>Apoyo a los Sistemas Municipales DIF para el fortalecimiento y ampliación de su capacidad instalada con acciones de equipamiento, construcción, remodelación, modernización y rehabilitación de infraestructura, para cubrir la demanda de servicios asistenciales por parte de los ciudadanos y contar con instalaciones dignas y apropiadas para la atención a personas  con discapacidad o con necesidades de rehabilitación, servicios funerarios, atención familiar, orientación y asistencia alimentaria entre otros servicios.</t>
  </si>
  <si>
    <t>Edificio DIF municipal (segunda etapa) área Centro Asistencial de Desarrollo Infantil.</t>
  </si>
  <si>
    <t>Edificio del SMDIF Villagrán</t>
  </si>
  <si>
    <t xml:space="preserve">Edo de Sit.Ptal.(Cortes Ejerc.unic)                                                                                                                                                                                   Fecha:       11.10.2017           </t>
  </si>
  <si>
    <t xml:space="preserve">Ejercicio      2017            De Periodo   1   A Periodo   9      Hora de Salida : 13:18:53                                                                                                                                                            </t>
  </si>
  <si>
    <t xml:space="preserve">Fondos         *                                               Área funcional *                                                                                                                                                                         </t>
  </si>
  <si>
    <t xml:space="preserve">                  </t>
  </si>
  <si>
    <t>****</t>
  </si>
  <si>
    <t>Q2595</t>
  </si>
  <si>
    <t>CENTRO ESTATAL REHA</t>
  </si>
  <si>
    <t>Centro Estatal de Rehabilitación</t>
  </si>
  <si>
    <t>Adquirir equipo Médico especializado para las áreas  del Centro Estatal de Rehabilitación.</t>
  </si>
  <si>
    <t>SISTEMA PARA EL DESARROLLO INTEGRAL DE LA FAMILIA DEL ESTADO DE GUANAJUATO
PROGRAMAS Y PROYECTOS DE INVERSIÓN
DEL 1 DE ENERO AL AL 31 DE DICIEMBRE DEL 2017</t>
  </si>
  <si>
    <t xml:space="preserve">Edo de Sit.Ptal.(Cortes Ejerc.unic)                                                                                                                                                                                   Fecha:       11.01.2018           </t>
  </si>
  <si>
    <t xml:space="preserve">Ejercicio      2017            De Periodo   1   A Periodo  12      Hora de Salida : 09:50:37                                                                                                                                                            </t>
  </si>
  <si>
    <t xml:space="preserve">Fondos         10000000                                        ﾁrea funcional *                                                                                                                                                                         </t>
  </si>
  <si>
    <t>PREVENCIﾓN DE RIESGO</t>
  </si>
  <si>
    <t>REHABILITACIﾓN Y ASI</t>
  </si>
  <si>
    <t xml:space="preserve">****   Q0103  COMEDORES COMUNITARIOS    </t>
  </si>
  <si>
    <t xml:space="preserve">****   Q0104  DESAYUNOS ESCOLARES       </t>
  </si>
  <si>
    <t xml:space="preserve">****   Q0105  ASISTENCIA ALIMENTAR      </t>
  </si>
  <si>
    <t xml:space="preserve">****   Q0106  MI CASA DIFERENTE         </t>
  </si>
  <si>
    <t xml:space="preserve">****   Q0107  RED MﾓVIL COMUNIDAD       </t>
  </si>
  <si>
    <t>RED MﾓVIL COMUNIDAD</t>
  </si>
  <si>
    <t xml:space="preserve">****   Q0108  APOYOS SOCIALES A PE      </t>
  </si>
  <si>
    <t xml:space="preserve">****   Q0109  CENTROS DE DESARROLL      </t>
  </si>
  <si>
    <t xml:space="preserve">****   Q0110  FORTALECIMIENTO DE O      </t>
  </si>
  <si>
    <t xml:space="preserve">****   Q0111  CENTROS MULTIDISCIPL      </t>
  </si>
  <si>
    <t xml:space="preserve">****   Q0112  ASEGURAMIENTO DE LA       </t>
  </si>
  <si>
    <t xml:space="preserve">****   Q0113  ORIENTACIﾓN ALIMENTA      </t>
  </si>
  <si>
    <t>ORIENTACIﾓN ALIMENTA</t>
  </si>
  <si>
    <t xml:space="preserve">****   Q0114  UNIDADES PRODUCTIVAS      </t>
  </si>
  <si>
    <t xml:space="preserve">****   Q0115  APOYOS SOCIALES A NI      </t>
  </si>
  <si>
    <t xml:space="preserve">****   Q0116  CENTROS DE ASISTENCI      </t>
  </si>
  <si>
    <t xml:space="preserve">****   Q0117  TEMﾁTICA DE PREVENCI      </t>
  </si>
  <si>
    <t>TEMﾁTICA DE PREVENCI</t>
  </si>
  <si>
    <t xml:space="preserve">****   Q0118  APOYOS SOCIALES A ME      </t>
  </si>
  <si>
    <t xml:space="preserve">****   Q0119  CENTROS DE ASISTENCI      </t>
  </si>
  <si>
    <t xml:space="preserve">****   Q0120  NIﾑAS Y NIﾑOS PROMOT      </t>
  </si>
  <si>
    <t>NIﾑAS Y NIﾑOS PROMOT</t>
  </si>
  <si>
    <t xml:space="preserve">****   Q0121  PREVENCIﾓN DE RIESGO      </t>
  </si>
  <si>
    <t xml:space="preserve">****   Q0122  ALBERGUE PARA ATENCI      </t>
  </si>
  <si>
    <t xml:space="preserve">****   Q0124  CAPACITACIﾓN INTEGRA      </t>
  </si>
  <si>
    <t>CAPACITACIﾓN INTEGRA</t>
  </si>
  <si>
    <t xml:space="preserve">****   Q0125  ATENCIﾓN DENTAL PARA      </t>
  </si>
  <si>
    <t>ATENCIﾓN DENTAL PARA</t>
  </si>
  <si>
    <t xml:space="preserve">****   Q0126  VALORES EN FAMILIA        </t>
  </si>
  <si>
    <t xml:space="preserve">****   Q0127  FAMILIA INTEGRADA         </t>
  </si>
  <si>
    <t xml:space="preserve">****   Q0128  PROYECTOS PRODUCTIVO      </t>
  </si>
  <si>
    <t xml:space="preserve">****   Q0129  REHABILITACIﾓN Y ASI      </t>
  </si>
  <si>
    <t xml:space="preserve">****   Q0130  APOYOS OTORGADOS PAR      </t>
  </si>
  <si>
    <t xml:space="preserve">****   Q0132  FORMACIﾓN EN PREVENC      </t>
  </si>
  <si>
    <t>FORMACIﾓN EN PREVENC</t>
  </si>
  <si>
    <t xml:space="preserve">****   Q1278  DIAGNﾓSTICO JURﾍDICO      </t>
  </si>
  <si>
    <t>DIAGNﾓSTICO JURﾍDICO</t>
  </si>
  <si>
    <t xml:space="preserve">****   Q1329  FORTALECIMIENTO DE L      </t>
  </si>
  <si>
    <t xml:space="preserve">****   Q1439  ATENCIﾓN PSICOLﾓGICA      </t>
  </si>
  <si>
    <t>ATENCIﾓN PSICOLﾓGICA</t>
  </si>
  <si>
    <t xml:space="preserve">****   Q2105  IMPLEMENTACIﾓN DE LA      </t>
  </si>
  <si>
    <t>IMPLEMENTACIﾓN DE LA</t>
  </si>
  <si>
    <t xml:space="preserve">****   Q2284  EDIFICIO DEL SMDIF V      </t>
  </si>
  <si>
    <t xml:space="preserve">****   Q2398  Apoyos Sociales a Ad      </t>
  </si>
  <si>
    <t xml:space="preserve">****   Q2403  Fortalecimiento de l      </t>
  </si>
  <si>
    <t xml:space="preserve">****   Q2404  Implementaci del M      </t>
  </si>
  <si>
    <t>Implementaci del M</t>
  </si>
  <si>
    <t xml:space="preserve">****   Q2432  SMDIF CELAYA              </t>
  </si>
  <si>
    <t xml:space="preserve">****   Q2595  CENTRO ESTATAL REHA       </t>
  </si>
  <si>
    <t xml:space="preserve">****   Q2740  CONST CEN ASIST DESA      </t>
  </si>
  <si>
    <t>Q2740</t>
  </si>
  <si>
    <t>CONST CEN ASIST DESA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</si>
</sst>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quot;       &quot;;\-#,##0.00&quot;       &quot;;&quot; -&quot;#&quot;       &quot;;@\ "/>
    <numFmt numFmtId="166" formatCode="_-* #,##0.00\ &quot;€&quot;_-;\-* #,##0.00\ &quot;€&quot;_-;_-* &quot;-&quot;??\ &quot;€&quot;_-;_-@_-"/>
  </numFmts>
  <fonts count="14">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Arial"/>
      <family val="2"/>
    </font>
    <font>
      <sz val="8"/>
      <color theme="0"/>
      <name val="Arial"/>
      <family val="2"/>
    </font>
    <font>
      <b/>
      <sz val="8"/>
      <color theme="0"/>
      <name val="Arial"/>
      <family val="2"/>
    </font>
    <font>
      <sz val="11"/>
      <color theme="1"/>
      <name val="Calibri"/>
      <family val="2"/>
      <scheme val="minor"/>
    </font>
    <font>
      <sz val="10"/>
      <color indexed="8"/>
      <name val="Arial1"/>
    </font>
    <font>
      <sz val="11"/>
      <color rgb="FF000000"/>
      <name val="Calibri"/>
      <family val="2"/>
    </font>
    <font>
      <sz val="10"/>
      <color rgb="FF000000"/>
      <name val="Arial"/>
      <family val="2"/>
    </font>
  </fonts>
  <fills count="5">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0">
    <xf numFmtId="0" fontId="0" fillId="0" borderId="0"/>
    <xf numFmtId="164" fontId="5"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10" fillId="0" borderId="0"/>
    <xf numFmtId="0" fontId="10" fillId="0" borderId="0"/>
    <xf numFmtId="0" fontId="5" fillId="0" borderId="0"/>
    <xf numFmtId="9" fontId="7" fillId="0" borderId="0" applyFont="0" applyFill="0" applyBorder="0" applyAlignment="0" applyProtection="0"/>
    <xf numFmtId="0" fontId="4" fillId="0" borderId="0"/>
    <xf numFmtId="165" fontId="11" fillId="0" borderId="0" applyBorder="0" applyProtection="0"/>
    <xf numFmtId="44" fontId="5" fillId="0" borderId="0" applyFont="0" applyFill="0" applyBorder="0" applyAlignment="0" applyProtection="0"/>
    <xf numFmtId="0" fontId="12" fillId="0" borderId="0"/>
    <xf numFmtId="44" fontId="5" fillId="0" borderId="0" applyFont="0" applyFill="0" applyBorder="0" applyAlignment="0" applyProtection="0"/>
    <xf numFmtId="0" fontId="3" fillId="0" borderId="0"/>
    <xf numFmtId="0" fontId="12" fillId="0" borderId="0"/>
    <xf numFmtId="0" fontId="5" fillId="0" borderId="0"/>
    <xf numFmtId="0" fontId="3" fillId="0" borderId="0"/>
    <xf numFmtId="0" fontId="12" fillId="0" borderId="0"/>
    <xf numFmtId="9" fontId="12" fillId="0" borderId="0" applyFont="0" applyFill="0" applyBorder="0" applyAlignment="0" applyProtection="0"/>
    <xf numFmtId="166" fontId="3" fillId="0" borderId="0" applyFont="0" applyFill="0" applyBorder="0" applyAlignment="0" applyProtection="0"/>
    <xf numFmtId="0" fontId="13" fillId="0" borderId="0"/>
    <xf numFmtId="0" fontId="5" fillId="0" borderId="0"/>
    <xf numFmtId="0" fontId="2" fillId="0" borderId="0"/>
    <xf numFmtId="0" fontId="5" fillId="0" borderId="0"/>
    <xf numFmtId="0" fontId="2" fillId="0" borderId="0"/>
    <xf numFmtId="0" fontId="5" fillId="0" borderId="0"/>
    <xf numFmtId="0" fontId="2" fillId="0" borderId="0"/>
    <xf numFmtId="0" fontId="2" fillId="0" borderId="0"/>
    <xf numFmtId="43" fontId="5" fillId="0" borderId="0" applyFont="0" applyFill="0" applyBorder="0" applyAlignment="0" applyProtection="0"/>
    <xf numFmtId="0" fontId="1" fillId="0" borderId="0"/>
  </cellStyleXfs>
  <cellXfs count="30">
    <xf numFmtId="0" fontId="0" fillId="0" borderId="0" xfId="0"/>
    <xf numFmtId="0" fontId="0" fillId="0" borderId="0" xfId="0" applyFont="1" applyProtection="1">
      <protection locked="0"/>
    </xf>
    <xf numFmtId="0" fontId="0" fillId="0" borderId="0" xfId="0" applyFont="1" applyProtection="1"/>
    <xf numFmtId="4" fontId="0" fillId="0" borderId="0" xfId="0" applyNumberFormat="1" applyFont="1" applyProtection="1">
      <protection locked="0"/>
    </xf>
    <xf numFmtId="9" fontId="7" fillId="0" borderId="0" xfId="17" applyFont="1" applyProtection="1">
      <protection locked="0"/>
    </xf>
    <xf numFmtId="0" fontId="9" fillId="2" borderId="1" xfId="16" applyFont="1" applyFill="1" applyBorder="1" applyAlignment="1">
      <alignment horizontal="center" vertical="top" wrapText="1"/>
    </xf>
    <xf numFmtId="0" fontId="9" fillId="2" borderId="1" xfId="16"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2" xfId="0" applyFont="1" applyFill="1" applyBorder="1" applyAlignment="1">
      <alignment horizontal="left"/>
    </xf>
    <xf numFmtId="0" fontId="9" fillId="2" borderId="2" xfId="11" applyFont="1" applyFill="1" applyBorder="1" applyAlignment="1">
      <alignment horizontal="left" vertical="center"/>
    </xf>
    <xf numFmtId="0" fontId="9" fillId="2" borderId="4" xfId="11" applyFont="1" applyFill="1" applyBorder="1" applyAlignment="1">
      <alignment horizontal="center" vertical="center"/>
    </xf>
    <xf numFmtId="0" fontId="9" fillId="2" borderId="5" xfId="16" applyFont="1" applyFill="1" applyBorder="1" applyAlignment="1">
      <alignment horizontal="center" vertical="top"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wrapText="1"/>
    </xf>
    <xf numFmtId="4" fontId="9" fillId="2" borderId="6" xfId="11" applyNumberFormat="1" applyFont="1" applyFill="1" applyBorder="1" applyAlignment="1">
      <alignment horizontal="center" vertical="center" wrapText="1"/>
    </xf>
    <xf numFmtId="0" fontId="8" fillId="0" borderId="0" xfId="0" applyFont="1"/>
    <xf numFmtId="4" fontId="0" fillId="0" borderId="0" xfId="0" applyNumberFormat="1"/>
    <xf numFmtId="0" fontId="4" fillId="0" borderId="0" xfId="18"/>
    <xf numFmtId="4" fontId="4" fillId="0" borderId="0" xfId="18" applyNumberFormat="1"/>
    <xf numFmtId="0" fontId="0" fillId="3" borderId="0" xfId="0" applyFont="1" applyFill="1" applyProtection="1">
      <protection locked="0"/>
    </xf>
    <xf numFmtId="0" fontId="0" fillId="4" borderId="0" xfId="0" applyFont="1" applyFill="1" applyProtection="1">
      <protection locked="0"/>
    </xf>
    <xf numFmtId="4" fontId="0" fillId="4" borderId="0" xfId="0" applyNumberFormat="1" applyFill="1"/>
    <xf numFmtId="0" fontId="0" fillId="0" borderId="0" xfId="0" applyFont="1" applyFill="1" applyProtection="1">
      <protection locked="0"/>
    </xf>
    <xf numFmtId="0" fontId="1" fillId="0" borderId="0" xfId="39"/>
    <xf numFmtId="4" fontId="1" fillId="0" borderId="0" xfId="39" applyNumberFormat="1"/>
    <xf numFmtId="0" fontId="9" fillId="2" borderId="2" xfId="0" applyFont="1" applyFill="1" applyBorder="1" applyAlignment="1" applyProtection="1">
      <alignment horizontal="center" wrapText="1"/>
      <protection locked="0"/>
    </xf>
    <xf numFmtId="0" fontId="9" fillId="2" borderId="3" xfId="0" applyFont="1" applyFill="1" applyBorder="1" applyAlignment="1" applyProtection="1">
      <alignment horizontal="center" wrapText="1"/>
      <protection locked="0"/>
    </xf>
    <xf numFmtId="0" fontId="9" fillId="2" borderId="4" xfId="0" applyFont="1" applyFill="1" applyBorder="1" applyAlignment="1" applyProtection="1">
      <alignment horizontal="center" wrapText="1"/>
      <protection locked="0"/>
    </xf>
  </cellXfs>
  <cellStyles count="40">
    <cellStyle name="Euro" xfId="1"/>
    <cellStyle name="Millares 2" xfId="2"/>
    <cellStyle name="Millares 2 2" xfId="3"/>
    <cellStyle name="Millares 2 3" xfId="4"/>
    <cellStyle name="Millares 2 4" xfId="38"/>
    <cellStyle name="Millares 3" xfId="5"/>
    <cellStyle name="Moneda 2" xfId="6"/>
    <cellStyle name="Moneda 2 2" xfId="22"/>
    <cellStyle name="Moneda 2 3" xfId="29"/>
    <cellStyle name="Moneda 3" xfId="20"/>
    <cellStyle name="Normal" xfId="0" builtinId="0"/>
    <cellStyle name="Normal 101" xfId="37"/>
    <cellStyle name="Normal 15 2 17 2 2 2 2" xfId="32"/>
    <cellStyle name="Normal 15 2 17 2 2 2 2 2" xfId="34"/>
    <cellStyle name="Normal 2" xfId="7"/>
    <cellStyle name="Normal 2 2" xfId="8"/>
    <cellStyle name="Normal 2 2 2" xfId="23"/>
    <cellStyle name="Normal 3" xfId="9"/>
    <cellStyle name="Normal 3 12" xfId="35"/>
    <cellStyle name="Normal 3 2" xfId="24"/>
    <cellStyle name="Normal 34" xfId="25"/>
    <cellStyle name="Normal 4" xfId="10"/>
    <cellStyle name="Normal 4 2" xfId="11"/>
    <cellStyle name="Normal 4 3" xfId="26"/>
    <cellStyle name="Normal 5" xfId="12"/>
    <cellStyle name="Normal 5 2" xfId="13"/>
    <cellStyle name="Normal 5 3" xfId="27"/>
    <cellStyle name="Normal 6" xfId="14"/>
    <cellStyle name="Normal 6 2" xfId="15"/>
    <cellStyle name="Normal 6 3" xfId="21"/>
    <cellStyle name="Normal 7" xfId="18"/>
    <cellStyle name="Normal 72 2" xfId="33"/>
    <cellStyle name="Normal 8" xfId="30"/>
    <cellStyle name="Normal 9" xfId="39"/>
    <cellStyle name="Normal 96" xfId="31"/>
    <cellStyle name="Normal 98" xfId="36"/>
    <cellStyle name="Normal_141008Reportes Cuadros Institucionales-sectorialesADV" xfId="16"/>
    <cellStyle name="Porcentaje" xfId="17" builtinId="5"/>
    <cellStyle name="Porcentaje 2" xfId="28"/>
    <cellStyle name="TableStyleLight1"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20"/>
  <sheetViews>
    <sheetView workbookViewId="0"/>
  </sheetViews>
  <sheetFormatPr baseColWidth="10" defaultRowHeight="11.25"/>
  <sheetData>
    <row r="2020" spans="1:1">
      <c r="A2020" s="17" t="s">
        <v>17</v>
      </c>
    </row>
  </sheetData>
  <sheetProtection algorithmName="SHA-512" hashValue="lpRIk8JBMLVsNbiJ6KXMIGkRUNJv7vWYEGO+2Ww2zllE3W65kv5BWzFOXEe0a0tT7UGQ2dAdeH2Ny0V3PdOL2w==" saltValue="SywIfybG7c5A0JoEGojkXA=="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2"/>
  <sheetViews>
    <sheetView tabSelected="1" topLeftCell="A13" zoomScaleNormal="100" workbookViewId="0">
      <selection activeCell="A3" sqref="A3"/>
    </sheetView>
  </sheetViews>
  <sheetFormatPr baseColWidth="10" defaultRowHeight="11.25"/>
  <cols>
    <col min="1" max="1" width="16.33203125" style="1" customWidth="1"/>
    <col min="2" max="2" width="26.33203125" style="1" bestFit="1" customWidth="1"/>
    <col min="3" max="3" width="35.33203125" style="1" bestFit="1" customWidth="1"/>
    <col min="4" max="4" width="15.5" style="1" bestFit="1" customWidth="1"/>
    <col min="5" max="5" width="15.6640625" style="3" bestFit="1" customWidth="1"/>
    <col min="6" max="6" width="15.6640625" style="3" customWidth="1"/>
    <col min="7" max="7" width="15.83203125" style="3" customWidth="1"/>
    <col min="8" max="10" width="13.33203125" style="1" customWidth="1"/>
    <col min="11" max="14" width="11.83203125" style="4" customWidth="1"/>
    <col min="15" max="16384" width="12" style="1"/>
  </cols>
  <sheetData>
    <row r="1" spans="1:15" s="2" customFormat="1" ht="35.1" customHeight="1">
      <c r="A1" s="27" t="s">
        <v>188</v>
      </c>
      <c r="B1" s="28"/>
      <c r="C1" s="28"/>
      <c r="D1" s="28"/>
      <c r="E1" s="28"/>
      <c r="F1" s="28"/>
      <c r="G1" s="28"/>
      <c r="H1" s="28"/>
      <c r="I1" s="28"/>
      <c r="J1" s="28"/>
      <c r="K1" s="28"/>
      <c r="L1" s="28"/>
      <c r="M1" s="28"/>
      <c r="N1" s="29"/>
    </row>
    <row r="2" spans="1:15" s="2" customFormat="1" ht="12.75" customHeight="1">
      <c r="A2" s="5"/>
      <c r="B2" s="5"/>
      <c r="C2" s="5"/>
      <c r="D2" s="6"/>
      <c r="E2" s="7"/>
      <c r="F2" s="8" t="s">
        <v>2</v>
      </c>
      <c r="G2" s="9"/>
      <c r="H2" s="7"/>
      <c r="I2" s="8" t="s">
        <v>8</v>
      </c>
      <c r="J2" s="9"/>
      <c r="K2" s="10" t="s">
        <v>15</v>
      </c>
      <c r="L2" s="9"/>
      <c r="M2" s="11" t="s">
        <v>14</v>
      </c>
      <c r="N2" s="12"/>
    </row>
    <row r="3" spans="1:15" s="2" customFormat="1" ht="21.95" customHeight="1">
      <c r="A3" s="13" t="s">
        <v>16</v>
      </c>
      <c r="B3" s="13" t="s">
        <v>0</v>
      </c>
      <c r="C3" s="13" t="s">
        <v>5</v>
      </c>
      <c r="D3" s="13" t="s">
        <v>1</v>
      </c>
      <c r="E3" s="14" t="s">
        <v>3</v>
      </c>
      <c r="F3" s="14" t="s">
        <v>4</v>
      </c>
      <c r="G3" s="14" t="s">
        <v>6</v>
      </c>
      <c r="H3" s="14" t="s">
        <v>9</v>
      </c>
      <c r="I3" s="14" t="s">
        <v>4</v>
      </c>
      <c r="J3" s="14" t="s">
        <v>7</v>
      </c>
      <c r="K3" s="15" t="s">
        <v>10</v>
      </c>
      <c r="L3" s="15" t="s">
        <v>11</v>
      </c>
      <c r="M3" s="16" t="s">
        <v>12</v>
      </c>
      <c r="N3" s="16" t="s">
        <v>13</v>
      </c>
    </row>
    <row r="4" spans="1:15">
      <c r="A4" t="s">
        <v>18</v>
      </c>
      <c r="B4" s="1" t="s">
        <v>19</v>
      </c>
      <c r="C4" s="1" t="s">
        <v>20</v>
      </c>
      <c r="D4" s="1">
        <v>3004</v>
      </c>
      <c r="E4" s="18">
        <v>189826564.09999999</v>
      </c>
      <c r="F4" s="18">
        <f>VLOOKUP(A4,'Reporte R3'!$B$12:$F$49,5,FALSE)</f>
        <v>219785518.68000001</v>
      </c>
      <c r="G4" s="18">
        <f>VLOOKUP(A4,'Reporte R3'!$B$12:$L$49,11,FALSE)</f>
        <v>219785518.68000001</v>
      </c>
      <c r="H4" s="24">
        <v>18659161</v>
      </c>
      <c r="I4" s="24">
        <v>0</v>
      </c>
      <c r="J4" s="24">
        <v>15287382</v>
      </c>
      <c r="K4" s="4">
        <f t="shared" ref="K4:K41" si="0">G4/E4</f>
        <v>1.1578227721817571</v>
      </c>
      <c r="L4" s="4">
        <f t="shared" ref="L4:L39" si="1">G4/F4</f>
        <v>1</v>
      </c>
      <c r="M4" s="4">
        <f t="shared" ref="M4:M39" si="2">J4/H4</f>
        <v>0.81929632313049872</v>
      </c>
      <c r="N4" s="4" t="e">
        <f t="shared" ref="N4:N39" si="3">J4/I4</f>
        <v>#DIV/0!</v>
      </c>
      <c r="O4" s="3"/>
    </row>
    <row r="5" spans="1:15">
      <c r="A5" t="s">
        <v>21</v>
      </c>
      <c r="B5" s="1" t="s">
        <v>22</v>
      </c>
      <c r="C5" s="1" t="s">
        <v>23</v>
      </c>
      <c r="D5" s="1">
        <v>3004</v>
      </c>
      <c r="E5" s="18">
        <v>225747830.91999999</v>
      </c>
      <c r="F5" s="18">
        <f>VLOOKUP(A5,'Reporte R3'!$B$12:$F$49,5,FALSE)</f>
        <v>206913368.38</v>
      </c>
      <c r="G5" s="18">
        <f>VLOOKUP(A5,'Reporte R3'!$B$12:$L$49,11,FALSE)</f>
        <v>206913368.38</v>
      </c>
      <c r="H5" s="24">
        <v>21072400</v>
      </c>
      <c r="I5" s="24">
        <v>0</v>
      </c>
      <c r="J5" s="24">
        <v>19882064</v>
      </c>
      <c r="K5" s="4">
        <f t="shared" si="0"/>
        <v>0.9165685780313233</v>
      </c>
      <c r="L5" s="4">
        <f t="shared" si="1"/>
        <v>1</v>
      </c>
      <c r="M5" s="4">
        <f t="shared" si="2"/>
        <v>0.9435120821548566</v>
      </c>
      <c r="N5" s="4" t="e">
        <f t="shared" si="3"/>
        <v>#DIV/0!</v>
      </c>
      <c r="O5" s="3"/>
    </row>
    <row r="6" spans="1:15">
      <c r="A6" t="s">
        <v>24</v>
      </c>
      <c r="B6" s="1" t="s">
        <v>25</v>
      </c>
      <c r="C6" s="1" t="s">
        <v>26</v>
      </c>
      <c r="D6" s="1">
        <v>3004</v>
      </c>
      <c r="E6" s="18">
        <v>106338974.73</v>
      </c>
      <c r="F6" s="18">
        <f>VLOOKUP(A6,'Reporte R3'!$B$12:$F$49,5,FALSE)</f>
        <v>103293558.64</v>
      </c>
      <c r="G6" s="18">
        <f>VLOOKUP(A6,'Reporte R3'!$B$12:$L$49,11,FALSE)</f>
        <v>103293558.64</v>
      </c>
      <c r="H6" s="24">
        <v>235936</v>
      </c>
      <c r="I6" s="24">
        <v>0</v>
      </c>
      <c r="J6" s="24">
        <v>76336</v>
      </c>
      <c r="K6" s="4">
        <f t="shared" si="0"/>
        <v>0.97136124268893442</v>
      </c>
      <c r="L6" s="4">
        <f t="shared" si="1"/>
        <v>1</v>
      </c>
      <c r="M6" s="4">
        <f t="shared" si="2"/>
        <v>0.32354536823545366</v>
      </c>
      <c r="N6" s="4" t="e">
        <f t="shared" si="3"/>
        <v>#DIV/0!</v>
      </c>
      <c r="O6" s="3"/>
    </row>
    <row r="7" spans="1:15">
      <c r="A7" t="s">
        <v>45</v>
      </c>
      <c r="B7" s="1" t="s">
        <v>46</v>
      </c>
      <c r="C7" s="1" t="s">
        <v>47</v>
      </c>
      <c r="D7" s="1">
        <v>3004</v>
      </c>
      <c r="E7" s="18">
        <v>3850000</v>
      </c>
      <c r="F7" s="18">
        <f>VLOOKUP(A7,'Reporte R3'!$B$12:$F$49,5,FALSE)</f>
        <v>3240276.76</v>
      </c>
      <c r="G7" s="18">
        <f>VLOOKUP(A7,'Reporte R3'!$B$12:$L$49,11,FALSE)</f>
        <v>3240276.76</v>
      </c>
      <c r="H7" s="24">
        <v>1</v>
      </c>
      <c r="I7" s="24">
        <v>0</v>
      </c>
      <c r="J7" s="24">
        <v>1</v>
      </c>
      <c r="K7" s="4">
        <f t="shared" si="0"/>
        <v>0.84163032727272724</v>
      </c>
      <c r="L7" s="4">
        <f t="shared" si="1"/>
        <v>1</v>
      </c>
      <c r="M7" s="4">
        <f t="shared" si="2"/>
        <v>1</v>
      </c>
      <c r="N7" s="4" t="e">
        <f t="shared" si="3"/>
        <v>#DIV/0!</v>
      </c>
      <c r="O7" s="3"/>
    </row>
    <row r="8" spans="1:15">
      <c r="A8" t="s">
        <v>48</v>
      </c>
      <c r="B8" s="1" t="s">
        <v>49</v>
      </c>
      <c r="C8" s="1" t="s">
        <v>50</v>
      </c>
      <c r="D8" s="1">
        <v>3004</v>
      </c>
      <c r="E8" s="18">
        <v>4400000</v>
      </c>
      <c r="F8" s="18">
        <f>VLOOKUP(A8,'Reporte R3'!$B$12:$F$49,5,FALSE)</f>
        <v>3947085.4</v>
      </c>
      <c r="G8" s="18">
        <f>VLOOKUP(A8,'Reporte R3'!$B$12:$L$49,11,FALSE)</f>
        <v>3947085.4</v>
      </c>
      <c r="H8" s="24">
        <v>6000</v>
      </c>
      <c r="I8" s="24">
        <v>0</v>
      </c>
      <c r="J8" s="24">
        <v>9943</v>
      </c>
      <c r="K8" s="4">
        <f t="shared" si="0"/>
        <v>0.89706486363636362</v>
      </c>
      <c r="L8" s="4">
        <f t="shared" si="1"/>
        <v>1</v>
      </c>
      <c r="M8" s="4">
        <f t="shared" si="2"/>
        <v>1.6571666666666667</v>
      </c>
      <c r="N8" s="4" t="e">
        <f t="shared" si="3"/>
        <v>#DIV/0!</v>
      </c>
      <c r="O8" s="3"/>
    </row>
    <row r="9" spans="1:15">
      <c r="A9" t="s">
        <v>33</v>
      </c>
      <c r="B9" s="1" t="s">
        <v>34</v>
      </c>
      <c r="C9" s="1" t="s">
        <v>35</v>
      </c>
      <c r="D9" s="1">
        <v>3004</v>
      </c>
      <c r="E9" s="18">
        <v>19671493.25</v>
      </c>
      <c r="F9" s="18">
        <f>VLOOKUP(A9,'Reporte R3'!$B$12:$F$49,5,FALSE)</f>
        <v>19033879.600000001</v>
      </c>
      <c r="G9" s="18">
        <f>VLOOKUP(A9,'Reporte R3'!$B$12:$L$49,11,FALSE)</f>
        <v>19033879.600000001</v>
      </c>
      <c r="H9" s="24">
        <v>3645</v>
      </c>
      <c r="I9" s="24">
        <v>0</v>
      </c>
      <c r="J9" s="24">
        <v>4145</v>
      </c>
      <c r="K9" s="4">
        <f t="shared" si="0"/>
        <v>0.96758692175033545</v>
      </c>
      <c r="L9" s="4">
        <f t="shared" si="1"/>
        <v>1</v>
      </c>
      <c r="M9" s="4">
        <f t="shared" si="2"/>
        <v>1.1371742112482852</v>
      </c>
      <c r="N9" s="4" t="e">
        <f t="shared" si="3"/>
        <v>#DIV/0!</v>
      </c>
      <c r="O9" s="3"/>
    </row>
    <row r="10" spans="1:15">
      <c r="A10" t="s">
        <v>42</v>
      </c>
      <c r="B10" s="1" t="s">
        <v>43</v>
      </c>
      <c r="C10" s="1" t="s">
        <v>44</v>
      </c>
      <c r="D10" s="1">
        <v>3004</v>
      </c>
      <c r="E10" s="18">
        <v>12000000</v>
      </c>
      <c r="F10" s="18">
        <f>VLOOKUP(A10,'Reporte R3'!$B$12:$F$49,5,FALSE)</f>
        <v>8733991.75</v>
      </c>
      <c r="G10" s="18">
        <f>VLOOKUP(A10,'Reporte R3'!$B$12:$L$49,11,FALSE)</f>
        <v>8733991.75</v>
      </c>
      <c r="H10" s="24">
        <v>612</v>
      </c>
      <c r="I10" s="24">
        <v>0</v>
      </c>
      <c r="J10" s="24">
        <v>612</v>
      </c>
      <c r="K10" s="4">
        <f t="shared" si="0"/>
        <v>0.72783264583333329</v>
      </c>
      <c r="L10" s="4">
        <f t="shared" si="1"/>
        <v>1</v>
      </c>
      <c r="M10" s="4">
        <f t="shared" si="2"/>
        <v>1</v>
      </c>
      <c r="N10" s="4" t="e">
        <f t="shared" si="3"/>
        <v>#DIV/0!</v>
      </c>
      <c r="O10" s="3"/>
    </row>
    <row r="11" spans="1:15">
      <c r="A11" t="s">
        <v>93</v>
      </c>
      <c r="B11" s="1" t="s">
        <v>94</v>
      </c>
      <c r="C11" s="1" t="s">
        <v>95</v>
      </c>
      <c r="D11" s="1">
        <v>3004</v>
      </c>
      <c r="E11" s="18">
        <v>3244782.3</v>
      </c>
      <c r="F11" s="18">
        <f>VLOOKUP(A11,'Reporte R3'!$B$12:$F$49,5,FALSE)</f>
        <v>2452015.65</v>
      </c>
      <c r="G11" s="18">
        <f>VLOOKUP(A11,'Reporte R3'!$B$12:$L$49,11,FALSE)</f>
        <v>2452015.65</v>
      </c>
      <c r="H11" s="24">
        <v>160</v>
      </c>
      <c r="I11" s="24">
        <v>0</v>
      </c>
      <c r="J11" s="24">
        <v>209</v>
      </c>
      <c r="K11" s="4">
        <f t="shared" si="0"/>
        <v>0.75567955668397235</v>
      </c>
      <c r="L11" s="4">
        <f t="shared" si="1"/>
        <v>1</v>
      </c>
      <c r="M11" s="4">
        <f t="shared" si="2"/>
        <v>1.3062499999999999</v>
      </c>
      <c r="N11" s="4" t="e">
        <f t="shared" si="3"/>
        <v>#DIV/0!</v>
      </c>
      <c r="O11" s="3"/>
    </row>
    <row r="12" spans="1:15">
      <c r="A12" t="s">
        <v>96</v>
      </c>
      <c r="B12" s="1" t="s">
        <v>97</v>
      </c>
      <c r="C12" s="1" t="s">
        <v>98</v>
      </c>
      <c r="D12" s="1">
        <v>3004</v>
      </c>
      <c r="E12" s="18">
        <v>1580000</v>
      </c>
      <c r="F12" s="18">
        <f>VLOOKUP(A12,'Reporte R3'!$B$12:$F$49,5,FALSE)</f>
        <v>1309686.01</v>
      </c>
      <c r="G12" s="18">
        <f>VLOOKUP(A12,'Reporte R3'!$B$12:$L$49,11,FALSE)</f>
        <v>1309686.01</v>
      </c>
      <c r="H12" s="24">
        <v>110</v>
      </c>
      <c r="I12" s="24">
        <v>0</v>
      </c>
      <c r="J12" s="24">
        <v>124</v>
      </c>
      <c r="K12" s="4">
        <f t="shared" si="0"/>
        <v>0.82891519620253162</v>
      </c>
      <c r="L12" s="4">
        <f t="shared" si="1"/>
        <v>1</v>
      </c>
      <c r="M12" s="4">
        <f t="shared" si="2"/>
        <v>1.1272727272727272</v>
      </c>
      <c r="N12" s="4" t="e">
        <f t="shared" si="3"/>
        <v>#DIV/0!</v>
      </c>
      <c r="O12" s="3"/>
    </row>
    <row r="13" spans="1:15">
      <c r="A13" t="s">
        <v>39</v>
      </c>
      <c r="B13" s="1" t="s">
        <v>40</v>
      </c>
      <c r="C13" s="1" t="s">
        <v>41</v>
      </c>
      <c r="D13" s="1">
        <v>3004</v>
      </c>
      <c r="E13" s="18">
        <v>8000000</v>
      </c>
      <c r="F13" s="18">
        <f>VLOOKUP(A13,'Reporte R3'!$B$12:$F$49,5,FALSE)</f>
        <v>7537855.3899999997</v>
      </c>
      <c r="G13" s="18">
        <f>VLOOKUP(A13,'Reporte R3'!$B$12:$L$49,11,FALSE)</f>
        <v>7537855.3899999997</v>
      </c>
      <c r="H13" s="24">
        <v>780</v>
      </c>
      <c r="I13" s="24">
        <v>0</v>
      </c>
      <c r="J13" s="24">
        <v>540</v>
      </c>
      <c r="K13" s="4">
        <f t="shared" si="0"/>
        <v>0.94223192374999998</v>
      </c>
      <c r="L13" s="4">
        <f t="shared" si="1"/>
        <v>1</v>
      </c>
      <c r="M13" s="4">
        <f t="shared" si="2"/>
        <v>0.69230769230769229</v>
      </c>
      <c r="N13" s="4" t="e">
        <f t="shared" si="3"/>
        <v>#DIV/0!</v>
      </c>
      <c r="O13" s="3"/>
    </row>
    <row r="14" spans="1:15">
      <c r="A14" t="s">
        <v>54</v>
      </c>
      <c r="B14" s="1" t="s">
        <v>55</v>
      </c>
      <c r="C14" s="1" t="s">
        <v>56</v>
      </c>
      <c r="D14" s="1">
        <v>3004</v>
      </c>
      <c r="E14" s="18">
        <v>6524241.8700000001</v>
      </c>
      <c r="F14" s="18">
        <f>VLOOKUP(A14,'Reporte R3'!$B$12:$F$49,5,FALSE)</f>
        <v>6479842.1900000004</v>
      </c>
      <c r="G14" s="18">
        <f>VLOOKUP(A14,'Reporte R3'!$B$12:$L$49,11,FALSE)</f>
        <v>6479842.1900000004</v>
      </c>
      <c r="H14" s="24">
        <v>2113</v>
      </c>
      <c r="I14" s="24">
        <v>0</v>
      </c>
      <c r="J14" s="24">
        <v>2113</v>
      </c>
      <c r="K14" s="4">
        <f t="shared" si="0"/>
        <v>0.9931946606387847</v>
      </c>
      <c r="L14" s="4">
        <f t="shared" si="1"/>
        <v>1</v>
      </c>
      <c r="M14" s="4">
        <f t="shared" si="2"/>
        <v>1</v>
      </c>
      <c r="N14" s="4" t="e">
        <f t="shared" si="3"/>
        <v>#DIV/0!</v>
      </c>
      <c r="O14" s="3"/>
    </row>
    <row r="15" spans="1:15">
      <c r="A15" t="s">
        <v>57</v>
      </c>
      <c r="B15" s="1" t="s">
        <v>58</v>
      </c>
      <c r="C15" s="1" t="s">
        <v>59</v>
      </c>
      <c r="D15" s="1">
        <v>3004</v>
      </c>
      <c r="E15" s="18">
        <v>6420531.8600000003</v>
      </c>
      <c r="F15" s="18">
        <f>VLOOKUP(A15,'Reporte R3'!$B$12:$F$49,5,FALSE)</f>
        <v>4885482.93</v>
      </c>
      <c r="G15" s="18">
        <f>VLOOKUP(A15,'Reporte R3'!$B$12:$L$49,11,FALSE)</f>
        <v>4885482.93</v>
      </c>
      <c r="H15" s="24">
        <v>2900</v>
      </c>
      <c r="I15" s="24">
        <v>0</v>
      </c>
      <c r="J15" s="24">
        <v>3019</v>
      </c>
      <c r="K15" s="4">
        <f t="shared" si="0"/>
        <v>0.76091561205959024</v>
      </c>
      <c r="L15" s="4">
        <f t="shared" si="1"/>
        <v>1</v>
      </c>
      <c r="M15" s="4">
        <f t="shared" si="2"/>
        <v>1.0410344827586206</v>
      </c>
      <c r="N15" s="4" t="e">
        <f t="shared" si="3"/>
        <v>#DIV/0!</v>
      </c>
      <c r="O15" s="3"/>
    </row>
    <row r="16" spans="1:15">
      <c r="A16" t="s">
        <v>60</v>
      </c>
      <c r="B16" s="1" t="s">
        <v>61</v>
      </c>
      <c r="C16" s="1" t="s">
        <v>62</v>
      </c>
      <c r="D16" s="1">
        <v>3004</v>
      </c>
      <c r="E16" s="18">
        <v>7989963.0499999998</v>
      </c>
      <c r="F16" s="18">
        <f>VLOOKUP(A16,'Reporte R3'!$B$12:$F$49,5,FALSE)</f>
        <v>6062203.7300000004</v>
      </c>
      <c r="G16" s="18">
        <f>VLOOKUP(A16,'Reporte R3'!$B$12:$L$49,11,FALSE)</f>
        <v>6062203.7300000004</v>
      </c>
      <c r="H16" s="24">
        <v>12500</v>
      </c>
      <c r="I16" s="24">
        <v>0</v>
      </c>
      <c r="J16" s="24">
        <v>36618</v>
      </c>
      <c r="K16" s="4">
        <f t="shared" si="0"/>
        <v>0.75872737984689431</v>
      </c>
      <c r="L16" s="4">
        <f t="shared" si="1"/>
        <v>1</v>
      </c>
      <c r="M16" s="4">
        <f t="shared" si="2"/>
        <v>2.92944</v>
      </c>
      <c r="N16" s="4" t="e">
        <f t="shared" si="3"/>
        <v>#DIV/0!</v>
      </c>
      <c r="O16" s="3"/>
    </row>
    <row r="17" spans="1:15">
      <c r="A17" t="s">
        <v>63</v>
      </c>
      <c r="B17" s="1" t="s">
        <v>64</v>
      </c>
      <c r="C17" s="1" t="s">
        <v>65</v>
      </c>
      <c r="D17" s="1">
        <v>3004</v>
      </c>
      <c r="E17" s="18">
        <v>7914900</v>
      </c>
      <c r="F17" s="18">
        <f>VLOOKUP(A17,'Reporte R3'!$B$12:$F$49,5,FALSE)</f>
        <v>7903458.3200000003</v>
      </c>
      <c r="G17" s="18">
        <f>VLOOKUP(A17,'Reporte R3'!$B$12:$L$49,11,FALSE)</f>
        <v>7903458.3200000003</v>
      </c>
      <c r="H17" s="24">
        <v>1500</v>
      </c>
      <c r="I17" s="24">
        <v>0</v>
      </c>
      <c r="J17" s="24">
        <v>1472</v>
      </c>
      <c r="K17" s="4">
        <f t="shared" si="0"/>
        <v>0.99855441256364585</v>
      </c>
      <c r="L17" s="4">
        <f t="shared" si="1"/>
        <v>1</v>
      </c>
      <c r="M17" s="4">
        <f t="shared" si="2"/>
        <v>0.98133333333333328</v>
      </c>
      <c r="N17" s="4" t="e">
        <f t="shared" si="3"/>
        <v>#DIV/0!</v>
      </c>
      <c r="O17" s="3"/>
    </row>
    <row r="18" spans="1:15">
      <c r="A18" t="s">
        <v>66</v>
      </c>
      <c r="B18" s="1" t="s">
        <v>67</v>
      </c>
      <c r="C18" s="1" t="s">
        <v>68</v>
      </c>
      <c r="D18" s="1">
        <v>3004</v>
      </c>
      <c r="E18" s="18">
        <v>6138815.7300000004</v>
      </c>
      <c r="F18" s="18">
        <f>VLOOKUP(A18,'Reporte R3'!$B$12:$F$49,5,FALSE)</f>
        <v>4876489.75</v>
      </c>
      <c r="G18" s="18">
        <f>VLOOKUP(A18,'Reporte R3'!$B$12:$L$49,11,FALSE)</f>
        <v>4876489.75</v>
      </c>
      <c r="H18" s="24">
        <v>6354</v>
      </c>
      <c r="I18" s="24">
        <v>0</v>
      </c>
      <c r="J18" s="24">
        <v>6235</v>
      </c>
      <c r="K18" s="4">
        <f t="shared" si="0"/>
        <v>0.79436978799818114</v>
      </c>
      <c r="L18" s="4">
        <f t="shared" si="1"/>
        <v>1</v>
      </c>
      <c r="M18" s="4">
        <f t="shared" si="2"/>
        <v>0.9812716399118665</v>
      </c>
      <c r="N18" s="4" t="e">
        <f t="shared" si="3"/>
        <v>#DIV/0!</v>
      </c>
      <c r="O18" s="3"/>
    </row>
    <row r="19" spans="1:15">
      <c r="A19" t="s">
        <v>69</v>
      </c>
      <c r="B19" s="1" t="s">
        <v>70</v>
      </c>
      <c r="C19" s="1" t="s">
        <v>71</v>
      </c>
      <c r="D19" s="1">
        <v>3004</v>
      </c>
      <c r="E19" s="18">
        <v>5331177.32</v>
      </c>
      <c r="F19" s="18">
        <f>VLOOKUP(A19,'Reporte R3'!$B$12:$F$49,5,FALSE)</f>
        <v>2594323.48</v>
      </c>
      <c r="G19" s="18">
        <f>VLOOKUP(A19,'Reporte R3'!$B$12:$L$49,11,FALSE)</f>
        <v>2594323.48</v>
      </c>
      <c r="H19" s="24">
        <v>1500</v>
      </c>
      <c r="I19" s="24">
        <v>0</v>
      </c>
      <c r="J19" s="24">
        <v>2719</v>
      </c>
      <c r="K19" s="4">
        <f t="shared" si="0"/>
        <v>0.4866323748541157</v>
      </c>
      <c r="L19" s="4">
        <f t="shared" si="1"/>
        <v>1</v>
      </c>
      <c r="M19" s="4">
        <f t="shared" si="2"/>
        <v>1.8126666666666666</v>
      </c>
      <c r="N19" s="4" t="e">
        <f t="shared" si="3"/>
        <v>#DIV/0!</v>
      </c>
      <c r="O19" s="3"/>
    </row>
    <row r="20" spans="1:15">
      <c r="A20" t="s">
        <v>72</v>
      </c>
      <c r="B20" s="1" t="s">
        <v>73</v>
      </c>
      <c r="C20" s="1" t="s">
        <v>74</v>
      </c>
      <c r="D20" s="1">
        <v>3004</v>
      </c>
      <c r="E20" s="18">
        <v>6545451</v>
      </c>
      <c r="F20" s="18">
        <f>VLOOKUP(A20,'Reporte R3'!$B$12:$F$49,5,FALSE)</f>
        <v>3916252.87</v>
      </c>
      <c r="G20" s="18">
        <f>VLOOKUP(A20,'Reporte R3'!$B$12:$L$49,11,FALSE)</f>
        <v>3916252.87</v>
      </c>
      <c r="H20" s="24">
        <v>234620</v>
      </c>
      <c r="I20" s="24">
        <v>0</v>
      </c>
      <c r="J20" s="24">
        <v>248578</v>
      </c>
      <c r="K20" s="4">
        <f t="shared" si="0"/>
        <v>0.59831673478267577</v>
      </c>
      <c r="L20" s="4">
        <f t="shared" si="1"/>
        <v>1</v>
      </c>
      <c r="M20" s="4">
        <f t="shared" si="2"/>
        <v>1.0594919444207656</v>
      </c>
      <c r="N20" s="4" t="e">
        <f t="shared" si="3"/>
        <v>#DIV/0!</v>
      </c>
      <c r="O20" s="3"/>
    </row>
    <row r="21" spans="1:15">
      <c r="A21" t="s">
        <v>99</v>
      </c>
      <c r="B21" s="1" t="s">
        <v>100</v>
      </c>
      <c r="C21" s="1" t="s">
        <v>101</v>
      </c>
      <c r="D21" s="1">
        <v>3004</v>
      </c>
      <c r="E21" s="18">
        <v>811195.58</v>
      </c>
      <c r="F21" s="18">
        <f>VLOOKUP(A21,'Reporte R3'!$B$12:$F$49,5,FALSE)</f>
        <v>630342.63</v>
      </c>
      <c r="G21" s="18">
        <f>VLOOKUP(A21,'Reporte R3'!$B$12:$L$49,11,FALSE)</f>
        <v>630342.63</v>
      </c>
      <c r="H21" s="24">
        <v>350</v>
      </c>
      <c r="I21" s="24">
        <v>0</v>
      </c>
      <c r="J21" s="24">
        <v>226</v>
      </c>
      <c r="K21" s="4">
        <f t="shared" si="0"/>
        <v>0.77705382714240134</v>
      </c>
      <c r="L21" s="4">
        <f t="shared" si="1"/>
        <v>1</v>
      </c>
      <c r="M21" s="4">
        <f t="shared" si="2"/>
        <v>0.64571428571428569</v>
      </c>
      <c r="N21" s="4" t="e">
        <f t="shared" si="3"/>
        <v>#DIV/0!</v>
      </c>
      <c r="O21" s="3"/>
    </row>
    <row r="22" spans="1:15">
      <c r="A22" t="s">
        <v>84</v>
      </c>
      <c r="B22" s="1" t="s">
        <v>85</v>
      </c>
      <c r="C22" s="1" t="s">
        <v>86</v>
      </c>
      <c r="D22" s="1">
        <v>3004</v>
      </c>
      <c r="E22" s="18">
        <v>8914460</v>
      </c>
      <c r="F22" s="18">
        <f>VLOOKUP(A22,'Reporte R3'!$B$12:$F$49,5,FALSE)</f>
        <v>6973286.0999999996</v>
      </c>
      <c r="G22" s="18">
        <f>VLOOKUP(A22,'Reporte R3'!$B$12:$L$49,11,FALSE)</f>
        <v>6973286.0999999996</v>
      </c>
      <c r="H22" s="24">
        <v>1303</v>
      </c>
      <c r="I22" s="24">
        <v>0</v>
      </c>
      <c r="J22" s="24">
        <v>1819</v>
      </c>
      <c r="K22" s="4">
        <f t="shared" si="0"/>
        <v>0.78224436477363735</v>
      </c>
      <c r="L22" s="4">
        <f t="shared" si="1"/>
        <v>1</v>
      </c>
      <c r="M22" s="4">
        <f t="shared" si="2"/>
        <v>1.3960092095165004</v>
      </c>
      <c r="N22" s="4" t="e">
        <f t="shared" si="3"/>
        <v>#DIV/0!</v>
      </c>
      <c r="O22" s="3"/>
    </row>
    <row r="23" spans="1:15">
      <c r="A23" t="s">
        <v>87</v>
      </c>
      <c r="B23" s="1" t="s">
        <v>88</v>
      </c>
      <c r="C23" s="1" t="s">
        <v>89</v>
      </c>
      <c r="D23" s="1">
        <v>3004</v>
      </c>
      <c r="E23" s="18">
        <v>5850980</v>
      </c>
      <c r="F23" s="18">
        <f>VLOOKUP(A23,'Reporte R3'!$B$12:$F$49,5,FALSE)</f>
        <v>3798769.97</v>
      </c>
      <c r="G23" s="18">
        <f>VLOOKUP(A23,'Reporte R3'!$B$12:$L$49,11,FALSE)</f>
        <v>3798769.97</v>
      </c>
      <c r="H23" s="24">
        <v>900</v>
      </c>
      <c r="I23" s="24">
        <v>0</v>
      </c>
      <c r="J23" s="24">
        <v>1344</v>
      </c>
      <c r="K23" s="4">
        <f t="shared" si="0"/>
        <v>0.64925362417919741</v>
      </c>
      <c r="L23" s="4">
        <f t="shared" si="1"/>
        <v>1</v>
      </c>
      <c r="M23" s="4">
        <f t="shared" si="2"/>
        <v>1.4933333333333334</v>
      </c>
      <c r="N23" s="4" t="e">
        <f t="shared" si="3"/>
        <v>#DIV/0!</v>
      </c>
      <c r="O23" s="3"/>
    </row>
    <row r="24" spans="1:15">
      <c r="A24" t="s">
        <v>36</v>
      </c>
      <c r="B24" s="22" t="s">
        <v>37</v>
      </c>
      <c r="C24" s="22" t="s">
        <v>38</v>
      </c>
      <c r="D24" s="22">
        <v>3004</v>
      </c>
      <c r="E24" s="23">
        <v>23015920</v>
      </c>
      <c r="F24" s="23">
        <f>VLOOKUP(A24,'Reporte R3'!$B$12:$F$49,5,FALSE)</f>
        <v>28362833.079999998</v>
      </c>
      <c r="G24" s="23">
        <f>VLOOKUP(A24,'Reporte R3'!$B$12:$L$49,11,FALSE)</f>
        <v>28362833.079999998</v>
      </c>
      <c r="H24" s="24">
        <v>13</v>
      </c>
      <c r="I24" s="24">
        <v>12</v>
      </c>
      <c r="J24" s="24">
        <v>12</v>
      </c>
      <c r="K24" s="4">
        <f t="shared" si="0"/>
        <v>1.2323136802700043</v>
      </c>
      <c r="L24" s="4">
        <f t="shared" si="1"/>
        <v>1</v>
      </c>
      <c r="M24" s="4">
        <f t="shared" si="2"/>
        <v>0.92307692307692313</v>
      </c>
      <c r="N24" s="4">
        <f t="shared" si="3"/>
        <v>1</v>
      </c>
      <c r="O24" s="3"/>
    </row>
    <row r="25" spans="1:15">
      <c r="A25" t="s">
        <v>78</v>
      </c>
      <c r="B25" s="22" t="s">
        <v>79</v>
      </c>
      <c r="C25" s="22" t="s">
        <v>80</v>
      </c>
      <c r="D25" s="22">
        <v>3004</v>
      </c>
      <c r="E25" s="23">
        <v>3023511.56</v>
      </c>
      <c r="F25" s="23">
        <f>VLOOKUP(A25,'Reporte R3'!$B$12:$F$49,5,FALSE)</f>
        <v>1883067.6</v>
      </c>
      <c r="G25" s="23">
        <f>VLOOKUP(A25,'Reporte R3'!$B$12:$L$49,11,FALSE)</f>
        <v>1883067.6</v>
      </c>
      <c r="H25" s="24">
        <v>2800</v>
      </c>
      <c r="I25" s="24">
        <v>0</v>
      </c>
      <c r="J25" s="24">
        <v>2836</v>
      </c>
      <c r="K25" s="4">
        <f t="shared" si="0"/>
        <v>0.62280813637768928</v>
      </c>
      <c r="L25" s="4">
        <f t="shared" si="1"/>
        <v>1</v>
      </c>
      <c r="M25" s="4">
        <f t="shared" si="2"/>
        <v>1.0128571428571429</v>
      </c>
      <c r="N25" s="4" t="e">
        <f t="shared" si="3"/>
        <v>#DIV/0!</v>
      </c>
      <c r="O25" s="3"/>
    </row>
    <row r="26" spans="1:15">
      <c r="A26" t="s">
        <v>81</v>
      </c>
      <c r="B26" s="22" t="s">
        <v>82</v>
      </c>
      <c r="C26" s="22" t="s">
        <v>83</v>
      </c>
      <c r="D26" s="22">
        <v>3004</v>
      </c>
      <c r="E26" s="23">
        <v>3500000</v>
      </c>
      <c r="F26" s="23">
        <f>VLOOKUP(A26,'Reporte R3'!$B$12:$F$49,5,FALSE)</f>
        <v>3308256.05</v>
      </c>
      <c r="G26" s="23">
        <f>VLOOKUP(A26,'Reporte R3'!$B$12:$L$49,11,FALSE)</f>
        <v>3308256.05</v>
      </c>
      <c r="H26" s="24">
        <v>1400</v>
      </c>
      <c r="I26" s="24">
        <v>0</v>
      </c>
      <c r="J26" s="24">
        <v>1476</v>
      </c>
      <c r="K26" s="4">
        <f t="shared" si="0"/>
        <v>0.94521601428571422</v>
      </c>
      <c r="L26" s="4">
        <f t="shared" si="1"/>
        <v>1</v>
      </c>
      <c r="M26" s="4">
        <f t="shared" si="2"/>
        <v>1.0542857142857143</v>
      </c>
      <c r="N26" s="4" t="e">
        <f t="shared" si="3"/>
        <v>#DIV/0!</v>
      </c>
      <c r="O26" s="3"/>
    </row>
    <row r="27" spans="1:15">
      <c r="A27" t="s">
        <v>90</v>
      </c>
      <c r="B27" s="22" t="s">
        <v>91</v>
      </c>
      <c r="C27" s="22" t="s">
        <v>92</v>
      </c>
      <c r="D27" s="22">
        <v>3004</v>
      </c>
      <c r="E27" s="23">
        <v>2333243.2000000002</v>
      </c>
      <c r="F27" s="23">
        <f>VLOOKUP(A27,'Reporte R3'!$B$12:$F$49,5,FALSE)</f>
        <v>1826567.11</v>
      </c>
      <c r="G27" s="23">
        <f>VLOOKUP(A27,'Reporte R3'!$B$12:$L$49,11,FALSE)</f>
        <v>1826567.11</v>
      </c>
      <c r="H27" s="24">
        <v>41</v>
      </c>
      <c r="I27" s="24">
        <v>0</v>
      </c>
      <c r="J27" s="24">
        <v>41</v>
      </c>
      <c r="K27" s="4">
        <f t="shared" si="0"/>
        <v>0.78284471588731086</v>
      </c>
      <c r="L27" s="4">
        <f t="shared" si="1"/>
        <v>1</v>
      </c>
      <c r="M27" s="4">
        <f t="shared" si="2"/>
        <v>1</v>
      </c>
      <c r="N27" s="4" t="e">
        <f t="shared" si="3"/>
        <v>#DIV/0!</v>
      </c>
      <c r="O27" s="3"/>
    </row>
    <row r="28" spans="1:15">
      <c r="A28" t="s">
        <v>102</v>
      </c>
      <c r="B28" s="22" t="s">
        <v>103</v>
      </c>
      <c r="C28" s="22" t="s">
        <v>104</v>
      </c>
      <c r="D28" s="22">
        <v>3004</v>
      </c>
      <c r="E28" s="23">
        <v>1973000</v>
      </c>
      <c r="F28" s="23">
        <f>VLOOKUP(A28,'Reporte R3'!$B$12:$F$49,5,FALSE)</f>
        <v>1213725.3400000001</v>
      </c>
      <c r="G28" s="23">
        <f>VLOOKUP(A28,'Reporte R3'!$B$12:$L$49,11,FALSE)</f>
        <v>1213725.3400000001</v>
      </c>
      <c r="H28" s="24">
        <v>224</v>
      </c>
      <c r="I28" s="24">
        <v>0</v>
      </c>
      <c r="J28" s="24">
        <v>226</v>
      </c>
      <c r="K28" s="4">
        <f t="shared" si="0"/>
        <v>0.61516743030917387</v>
      </c>
      <c r="L28" s="4">
        <f t="shared" si="1"/>
        <v>1</v>
      </c>
      <c r="M28" s="4">
        <f t="shared" si="2"/>
        <v>1.0089285714285714</v>
      </c>
      <c r="N28" s="4" t="e">
        <f t="shared" si="3"/>
        <v>#DIV/0!</v>
      </c>
      <c r="O28" s="3"/>
    </row>
    <row r="29" spans="1:15">
      <c r="A29" t="s">
        <v>113</v>
      </c>
      <c r="B29" s="22" t="s">
        <v>119</v>
      </c>
      <c r="C29" s="22" t="s">
        <v>120</v>
      </c>
      <c r="D29" s="22">
        <v>3004</v>
      </c>
      <c r="E29" s="23">
        <v>150000000</v>
      </c>
      <c r="F29" s="23">
        <f>VLOOKUP(A29,'Reporte R3'!$B$12:$F$49,5,FALSE)</f>
        <v>132078347.41</v>
      </c>
      <c r="G29" s="23">
        <f>VLOOKUP(A29,'Reporte R3'!$B$12:$L$49,11,FALSE)</f>
        <v>132078347.41</v>
      </c>
      <c r="H29" s="24">
        <v>22810</v>
      </c>
      <c r="I29" s="24">
        <v>0</v>
      </c>
      <c r="J29" s="24">
        <v>30000</v>
      </c>
      <c r="K29" s="4">
        <f t="shared" si="0"/>
        <v>0.88052231606666664</v>
      </c>
      <c r="L29" s="4">
        <f t="shared" si="1"/>
        <v>1</v>
      </c>
      <c r="M29" s="4">
        <f t="shared" si="2"/>
        <v>1.31521262604121</v>
      </c>
      <c r="N29" s="4" t="e">
        <f t="shared" si="3"/>
        <v>#DIV/0!</v>
      </c>
      <c r="O29" s="3"/>
    </row>
    <row r="30" spans="1:15">
      <c r="A30" t="s">
        <v>30</v>
      </c>
      <c r="B30" s="22" t="s">
        <v>31</v>
      </c>
      <c r="C30" s="22" t="s">
        <v>32</v>
      </c>
      <c r="D30" s="22">
        <v>3004</v>
      </c>
      <c r="E30" s="23">
        <v>100093442.02</v>
      </c>
      <c r="F30" s="23">
        <f>VLOOKUP(A30,'Reporte R3'!$B$12:$F$49,5,FALSE)</f>
        <v>52685179.799999997</v>
      </c>
      <c r="G30" s="23">
        <f>VLOOKUP(A30,'Reporte R3'!$B$12:$L$49,11,FALSE)</f>
        <v>52685179.799999997</v>
      </c>
      <c r="H30" s="24">
        <v>220</v>
      </c>
      <c r="I30" s="24">
        <v>0</v>
      </c>
      <c r="J30" s="24">
        <v>220</v>
      </c>
      <c r="K30" s="4">
        <f t="shared" si="0"/>
        <v>0.52635995662405932</v>
      </c>
      <c r="L30" s="4">
        <f t="shared" si="1"/>
        <v>1</v>
      </c>
      <c r="M30" s="4">
        <f t="shared" si="2"/>
        <v>1</v>
      </c>
      <c r="N30" s="4" t="e">
        <f t="shared" si="3"/>
        <v>#DIV/0!</v>
      </c>
      <c r="O30" s="3"/>
    </row>
    <row r="31" spans="1:15">
      <c r="A31" t="s">
        <v>27</v>
      </c>
      <c r="B31" s="22" t="s">
        <v>28</v>
      </c>
      <c r="C31" s="22" t="s">
        <v>29</v>
      </c>
      <c r="D31" s="22">
        <v>3004</v>
      </c>
      <c r="E31" s="23">
        <v>158192161</v>
      </c>
      <c r="F31" s="23">
        <f>VLOOKUP(A31,'Reporte R3'!$B$12:$F$49,5,FALSE)</f>
        <v>147193912.66</v>
      </c>
      <c r="G31" s="23">
        <f>VLOOKUP(A31,'Reporte R3'!$B$12:$L$49,11,FALSE)</f>
        <v>147193912.66</v>
      </c>
      <c r="H31" s="24">
        <v>4400</v>
      </c>
      <c r="I31" s="24">
        <v>0</v>
      </c>
      <c r="J31" s="24">
        <v>5106</v>
      </c>
      <c r="K31" s="4">
        <f t="shared" si="0"/>
        <v>0.93047538973818045</v>
      </c>
      <c r="L31" s="4">
        <f t="shared" si="1"/>
        <v>1</v>
      </c>
      <c r="M31" s="4">
        <f t="shared" si="2"/>
        <v>1.1604545454545454</v>
      </c>
      <c r="N31" s="4" t="e">
        <f t="shared" si="3"/>
        <v>#DIV/0!</v>
      </c>
      <c r="O31" s="3"/>
    </row>
    <row r="32" spans="1:15">
      <c r="A32" t="s">
        <v>51</v>
      </c>
      <c r="B32" s="22" t="s">
        <v>52</v>
      </c>
      <c r="C32" s="22" t="s">
        <v>53</v>
      </c>
      <c r="D32" s="22">
        <v>3004</v>
      </c>
      <c r="E32" s="23">
        <v>13829299</v>
      </c>
      <c r="F32" s="23">
        <f>VLOOKUP(A32,'Reporte R3'!$B$12:$F$49,5,FALSE)</f>
        <v>7492345.7000000002</v>
      </c>
      <c r="G32" s="23">
        <f>VLOOKUP(A32,'Reporte R3'!$B$12:$L$49,11,FALSE)</f>
        <v>7492345.7000000002</v>
      </c>
      <c r="H32" s="24">
        <v>6000</v>
      </c>
      <c r="I32" s="24">
        <v>0</v>
      </c>
      <c r="J32" s="24">
        <v>9412</v>
      </c>
      <c r="K32" s="4">
        <f t="shared" si="0"/>
        <v>0.54177335380484581</v>
      </c>
      <c r="L32" s="4">
        <f t="shared" si="1"/>
        <v>1</v>
      </c>
      <c r="M32" s="4">
        <f t="shared" si="2"/>
        <v>1.5686666666666667</v>
      </c>
      <c r="N32" s="4" t="e">
        <f t="shared" si="3"/>
        <v>#DIV/0!</v>
      </c>
      <c r="O32" s="3"/>
    </row>
    <row r="33" spans="1:15">
      <c r="A33" t="s">
        <v>75</v>
      </c>
      <c r="B33" s="1" t="s">
        <v>76</v>
      </c>
      <c r="C33" s="1" t="s">
        <v>77</v>
      </c>
      <c r="D33" s="1">
        <v>3004</v>
      </c>
      <c r="E33" s="18">
        <v>10000000</v>
      </c>
      <c r="F33" s="18">
        <f>VLOOKUP(A33,'Reporte R3'!$B$12:$F$49,5,FALSE)</f>
        <v>37189626.799999997</v>
      </c>
      <c r="G33" s="18">
        <f>VLOOKUP(A33,'Reporte R3'!$B$12:$L$49,11,FALSE)</f>
        <v>37189626.799999997</v>
      </c>
      <c r="H33" s="24">
        <v>927</v>
      </c>
      <c r="I33" s="24">
        <v>0</v>
      </c>
      <c r="J33" s="24">
        <v>565.47</v>
      </c>
      <c r="K33" s="4">
        <f t="shared" si="0"/>
        <v>3.7189626799999997</v>
      </c>
      <c r="L33" s="4">
        <f t="shared" si="1"/>
        <v>1</v>
      </c>
      <c r="M33" s="4">
        <f t="shared" si="2"/>
        <v>0.61</v>
      </c>
      <c r="N33" s="4" t="e">
        <f t="shared" si="3"/>
        <v>#DIV/0!</v>
      </c>
      <c r="O33" s="3"/>
    </row>
    <row r="34" spans="1:15">
      <c r="A34" t="s">
        <v>105</v>
      </c>
      <c r="B34" s="1" t="s">
        <v>106</v>
      </c>
      <c r="C34" s="1" t="s">
        <v>107</v>
      </c>
      <c r="D34" s="1">
        <v>3004</v>
      </c>
      <c r="E34" s="18">
        <v>2000000</v>
      </c>
      <c r="F34" s="18">
        <f>VLOOKUP(A34,'Reporte R3'!$B$12:$F$49,5,FALSE)</f>
        <v>1554064.1</v>
      </c>
      <c r="G34" s="18">
        <f>VLOOKUP(A34,'Reporte R3'!$B$12:$L$49,11,FALSE)</f>
        <v>1554064.1</v>
      </c>
      <c r="H34" s="24">
        <v>60</v>
      </c>
      <c r="I34" s="24">
        <v>0</v>
      </c>
      <c r="J34" s="24">
        <v>125</v>
      </c>
      <c r="K34" s="4">
        <f t="shared" si="0"/>
        <v>0.77703205000000009</v>
      </c>
      <c r="L34" s="4">
        <f t="shared" si="1"/>
        <v>1</v>
      </c>
      <c r="M34" s="4">
        <f t="shared" si="2"/>
        <v>2.0833333333333335</v>
      </c>
      <c r="N34" s="4" t="e">
        <f t="shared" si="3"/>
        <v>#DIV/0!</v>
      </c>
      <c r="O34" s="3"/>
    </row>
    <row r="35" spans="1:15">
      <c r="A35" t="s">
        <v>108</v>
      </c>
      <c r="B35" s="1" t="s">
        <v>109</v>
      </c>
      <c r="C35" s="1" t="s">
        <v>110</v>
      </c>
      <c r="D35" s="1">
        <v>3004</v>
      </c>
      <c r="E35" s="18">
        <v>2500000</v>
      </c>
      <c r="F35" s="18">
        <f>VLOOKUP(A35,'Reporte R3'!$B$12:$F$49,5,FALSE)</f>
        <v>2050472.48</v>
      </c>
      <c r="G35" s="18">
        <f>VLOOKUP(A35,'Reporte R3'!$B$12:$L$49,11,FALSE)</f>
        <v>2050472.48</v>
      </c>
      <c r="H35" s="24">
        <v>503</v>
      </c>
      <c r="I35" s="24">
        <v>0</v>
      </c>
      <c r="J35" s="24">
        <v>75</v>
      </c>
      <c r="K35" s="4">
        <f t="shared" si="0"/>
        <v>0.82018899199999995</v>
      </c>
      <c r="L35" s="4">
        <f t="shared" si="1"/>
        <v>1</v>
      </c>
      <c r="M35" s="4">
        <f t="shared" si="2"/>
        <v>0.14910536779324055</v>
      </c>
      <c r="N35" s="4" t="e">
        <f t="shared" si="3"/>
        <v>#DIV/0!</v>
      </c>
      <c r="O35" s="3"/>
    </row>
    <row r="36" spans="1:15">
      <c r="A36" t="s">
        <v>114</v>
      </c>
      <c r="B36" s="1" t="s">
        <v>121</v>
      </c>
      <c r="C36" s="1" t="s">
        <v>122</v>
      </c>
      <c r="D36" s="1">
        <v>3004</v>
      </c>
      <c r="E36" s="18">
        <v>5000000</v>
      </c>
      <c r="F36" s="18">
        <f>VLOOKUP(A36,'Reporte R3'!$B$12:$F$49,5,FALSE)</f>
        <v>4222367.17</v>
      </c>
      <c r="G36" s="18">
        <f>VLOOKUP(A36,'Reporte R3'!$B$12:$L$49,11,FALSE)</f>
        <v>4222367.17</v>
      </c>
      <c r="H36" s="24">
        <v>552</v>
      </c>
      <c r="I36" s="24">
        <v>0</v>
      </c>
      <c r="J36" s="24">
        <v>299</v>
      </c>
      <c r="K36" s="4">
        <f t="shared" si="0"/>
        <v>0.84447343399999997</v>
      </c>
      <c r="L36" s="4">
        <f t="shared" si="1"/>
        <v>1</v>
      </c>
      <c r="M36" s="4">
        <f t="shared" si="2"/>
        <v>0.54166666666666663</v>
      </c>
      <c r="N36" s="4" t="e">
        <f t="shared" si="3"/>
        <v>#DIV/0!</v>
      </c>
      <c r="O36" s="3"/>
    </row>
    <row r="37" spans="1:15">
      <c r="A37" t="s">
        <v>165</v>
      </c>
      <c r="B37" s="1" t="s">
        <v>175</v>
      </c>
      <c r="C37" s="1" t="s">
        <v>176</v>
      </c>
      <c r="D37" s="1">
        <v>3004</v>
      </c>
      <c r="E37" s="18">
        <v>0</v>
      </c>
      <c r="F37" s="18">
        <f>VLOOKUP(A37,'Reporte R3'!$B$12:$F$49,5,FALSE)</f>
        <v>3478460.63</v>
      </c>
      <c r="G37" s="18">
        <f>VLOOKUP(A37,'Reporte R3'!$B$12:$L$49,11,FALSE)</f>
        <v>3478460.63</v>
      </c>
      <c r="H37" s="24">
        <v>46</v>
      </c>
      <c r="I37" s="24">
        <v>3</v>
      </c>
      <c r="J37" s="24">
        <v>3</v>
      </c>
      <c r="K37" s="4" t="e">
        <f>G37/E37</f>
        <v>#DIV/0!</v>
      </c>
      <c r="L37" s="4">
        <f t="shared" si="1"/>
        <v>1</v>
      </c>
      <c r="M37" s="4">
        <f>J37/H37</f>
        <v>6.5217391304347824E-2</v>
      </c>
      <c r="N37" s="4">
        <f t="shared" si="3"/>
        <v>1</v>
      </c>
      <c r="O37" s="3"/>
    </row>
    <row r="38" spans="1:15">
      <c r="A38" t="s">
        <v>169</v>
      </c>
      <c r="B38" s="1" t="s">
        <v>178</v>
      </c>
      <c r="C38" s="1" t="s">
        <v>177</v>
      </c>
      <c r="D38" s="1">
        <v>3004</v>
      </c>
      <c r="E38" s="18">
        <v>0</v>
      </c>
      <c r="F38" s="18">
        <f>VLOOKUP(A38,'Reporte R3'!$B$12:$F$49,5,FALSE)</f>
        <v>3905388.08</v>
      </c>
      <c r="G38" s="18">
        <f>VLOOKUP(A38,'Reporte R3'!$B$12:$L$49,11,FALSE)</f>
        <v>3905388.08</v>
      </c>
      <c r="H38" s="24">
        <v>1</v>
      </c>
      <c r="I38" s="24">
        <v>0</v>
      </c>
      <c r="J38" s="24">
        <v>1</v>
      </c>
      <c r="K38" s="4" t="e">
        <f t="shared" si="0"/>
        <v>#DIV/0!</v>
      </c>
      <c r="L38" s="4">
        <f t="shared" si="1"/>
        <v>1</v>
      </c>
      <c r="M38" s="4">
        <f t="shared" si="2"/>
        <v>1</v>
      </c>
      <c r="N38" s="4" t="e">
        <f t="shared" si="3"/>
        <v>#DIV/0!</v>
      </c>
      <c r="O38" s="3"/>
    </row>
    <row r="39" spans="1:15">
      <c r="A39" t="s">
        <v>184</v>
      </c>
      <c r="B39" s="21" t="s">
        <v>186</v>
      </c>
      <c r="C39" s="24" t="s">
        <v>187</v>
      </c>
      <c r="D39" s="1">
        <v>3004</v>
      </c>
      <c r="E39" s="18">
        <v>0</v>
      </c>
      <c r="F39" s="18">
        <v>985658.9</v>
      </c>
      <c r="G39" s="18">
        <f>VLOOKUP(A39,'Reporte R3'!$B$12:$L$49,11,FALSE)</f>
        <v>985658.9</v>
      </c>
      <c r="H39" s="24">
        <v>1</v>
      </c>
      <c r="I39" s="24"/>
      <c r="J39" s="24">
        <v>1</v>
      </c>
      <c r="K39" s="4" t="e">
        <f t="shared" si="0"/>
        <v>#DIV/0!</v>
      </c>
      <c r="L39" s="4">
        <f t="shared" si="1"/>
        <v>1</v>
      </c>
      <c r="M39" s="4">
        <f t="shared" si="2"/>
        <v>1</v>
      </c>
      <c r="N39" s="4" t="e">
        <f t="shared" si="3"/>
        <v>#DIV/0!</v>
      </c>
      <c r="O39" s="3"/>
    </row>
    <row r="40" spans="1:15">
      <c r="A40" t="s">
        <v>111</v>
      </c>
      <c r="B40" s="1" t="s">
        <v>116</v>
      </c>
      <c r="C40" s="1" t="s">
        <v>115</v>
      </c>
      <c r="D40" s="1">
        <v>3004</v>
      </c>
      <c r="E40" s="18">
        <v>5000000</v>
      </c>
      <c r="F40" s="18">
        <f>VLOOKUP(A40,'Reporte R3'!$B$12:$F$49,5,FALSE)</f>
        <v>3370095.96</v>
      </c>
      <c r="G40" s="18">
        <f>VLOOKUP(A40,'Reporte R3'!$B$12:$L$49,11,FALSE)</f>
        <v>3370095.96</v>
      </c>
      <c r="H40" s="24">
        <v>1</v>
      </c>
      <c r="I40" s="24">
        <v>0</v>
      </c>
      <c r="J40" s="24">
        <v>0.7</v>
      </c>
      <c r="K40" s="4">
        <f t="shared" si="0"/>
        <v>0.67401919200000004</v>
      </c>
      <c r="L40" s="4">
        <f>G40/F40</f>
        <v>1</v>
      </c>
      <c r="M40" s="4">
        <f>J40/H40</f>
        <v>0.7</v>
      </c>
      <c r="N40" s="4" t="e">
        <f>J40/I40</f>
        <v>#DIV/0!</v>
      </c>
      <c r="O40" s="3"/>
    </row>
    <row r="41" spans="1:15">
      <c r="A41" t="s">
        <v>112</v>
      </c>
      <c r="B41" s="1" t="s">
        <v>117</v>
      </c>
      <c r="C41" s="1" t="s">
        <v>118</v>
      </c>
      <c r="D41" s="1">
        <v>3004</v>
      </c>
      <c r="E41" s="18">
        <v>0</v>
      </c>
      <c r="F41" s="18">
        <f>VLOOKUP(A41,'Reporte R3'!$B$12:$F$49,5,FALSE)</f>
        <v>11000000</v>
      </c>
      <c r="G41" s="18">
        <f>VLOOKUP(A41,'Reporte R3'!$B$12:$L$49,11,FALSE)</f>
        <v>11000000</v>
      </c>
      <c r="H41" s="24">
        <v>1</v>
      </c>
      <c r="I41" s="24">
        <v>0</v>
      </c>
      <c r="J41" s="24">
        <v>1</v>
      </c>
      <c r="K41" s="4" t="e">
        <f t="shared" si="0"/>
        <v>#DIV/0!</v>
      </c>
      <c r="L41" s="4">
        <f>G41/F41</f>
        <v>1</v>
      </c>
      <c r="M41" s="4">
        <f>J41/H41</f>
        <v>1</v>
      </c>
      <c r="N41" s="4" t="e">
        <f>J41/I41</f>
        <v>#DIV/0!</v>
      </c>
      <c r="O41" s="3"/>
    </row>
    <row r="42" spans="1:15">
      <c r="E42" s="3">
        <f>SUM(E4:E41)</f>
        <v>1117561938.49</v>
      </c>
      <c r="F42" s="3">
        <f t="shared" ref="F42:G42" si="4">SUM(F4:F41)</f>
        <v>1068168057.1000001</v>
      </c>
      <c r="G42" s="3">
        <f t="shared" si="4"/>
        <v>1068168057.1000001</v>
      </c>
      <c r="O42" s="3"/>
    </row>
  </sheetData>
  <mergeCells count="1">
    <mergeCell ref="A1:N1"/>
  </mergeCells>
  <dataValidations count="6">
    <dataValidation allowBlank="1" showInputMessage="1" showErrorMessage="1" prompt="Valor absoluto y/o relativo que registren los indicadores con relación a su meta anual correspondiente al programa, proyecto o actividad que se trate. (DOF 9-dic-09)" sqref="K2"/>
    <dataValidation allowBlank="1" showInputMessage="1" showErrorMessage="1" prompt="Clave asignada al programa/proyecto" sqref="A2:A3"/>
    <dataValidation allowBlank="1" showInputMessage="1" showErrorMessage="1" prompt="Nombre genérico del programa/proyecto." sqref="B2:B3"/>
    <dataValidation allowBlank="1" showInputMessage="1" showErrorMessage="1" prompt="Describir el programa/proyecto." sqref="C2:C3"/>
    <dataValidation allowBlank="1" showInputMessage="1" showErrorMessage="1" prompt="Indicar la dependencia/entidad responsable del programa/proyecto." sqref="D2:D3"/>
    <dataValidation allowBlank="1" showInputMessage="1" showErrorMessage="1" prompt="Valor absoluto y relativo que registre el cumplimiento de logros u objetivos con respecto a los originalmente programados." sqref="M2"/>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 workbookViewId="0">
      <selection activeCell="K12" sqref="K12"/>
    </sheetView>
  </sheetViews>
  <sheetFormatPr baseColWidth="10" defaultRowHeight="11.25"/>
  <cols>
    <col min="3" max="4" width="18" bestFit="1" customWidth="1"/>
    <col min="5" max="5" width="18.83203125" bestFit="1" customWidth="1"/>
    <col min="6" max="6" width="22.6640625" customWidth="1"/>
    <col min="7" max="7" width="17" customWidth="1"/>
    <col min="8" max="8" width="18.5" bestFit="1" customWidth="1"/>
    <col min="10" max="10" width="17.5" bestFit="1" customWidth="1"/>
    <col min="11" max="11" width="18" bestFit="1" customWidth="1"/>
    <col min="12" max="12" width="17.6640625" customWidth="1"/>
    <col min="13" max="13" width="15.33203125" customWidth="1"/>
  </cols>
  <sheetData>
    <row r="1" spans="1:17" ht="15">
      <c r="A1" s="19" t="s">
        <v>123</v>
      </c>
      <c r="B1" s="19"/>
      <c r="C1" s="19"/>
      <c r="D1" s="19"/>
      <c r="E1" s="19"/>
      <c r="F1" s="19"/>
      <c r="G1" s="19"/>
      <c r="H1" s="19"/>
      <c r="I1" s="19"/>
      <c r="J1" s="19"/>
      <c r="K1" s="19"/>
      <c r="L1" s="19"/>
      <c r="M1" s="19"/>
      <c r="N1" s="19"/>
      <c r="O1" s="19"/>
      <c r="P1" s="19"/>
      <c r="Q1" s="19"/>
    </row>
    <row r="2" spans="1:17" ht="15">
      <c r="A2" s="19" t="s">
        <v>124</v>
      </c>
      <c r="B2" s="19" t="s">
        <v>179</v>
      </c>
      <c r="C2" s="19"/>
      <c r="D2" s="19"/>
      <c r="E2" s="19"/>
      <c r="F2" s="19"/>
      <c r="G2" s="19"/>
      <c r="H2" s="19"/>
      <c r="I2" s="19"/>
      <c r="J2" s="19"/>
      <c r="K2" s="19"/>
      <c r="L2" s="19"/>
      <c r="M2" s="19"/>
      <c r="N2" s="19"/>
      <c r="O2" s="19"/>
      <c r="P2" s="19"/>
      <c r="Q2" s="19"/>
    </row>
    <row r="3" spans="1:17" ht="15">
      <c r="A3" s="19" t="s">
        <v>124</v>
      </c>
      <c r="B3" s="19" t="s">
        <v>125</v>
      </c>
      <c r="C3" s="19"/>
      <c r="D3" s="19"/>
      <c r="E3" s="19"/>
      <c r="F3" s="19"/>
      <c r="G3" s="19"/>
      <c r="H3" s="19"/>
      <c r="I3" s="19"/>
      <c r="J3" s="19"/>
      <c r="K3" s="19"/>
      <c r="L3" s="19"/>
      <c r="M3" s="19"/>
      <c r="N3" s="19"/>
      <c r="O3" s="19"/>
      <c r="P3" s="19"/>
      <c r="Q3" s="19"/>
    </row>
    <row r="4" spans="1:17" ht="15">
      <c r="A4" s="19" t="s">
        <v>124</v>
      </c>
      <c r="B4" s="19" t="s">
        <v>126</v>
      </c>
      <c r="C4" s="19"/>
      <c r="D4" s="19"/>
      <c r="E4" s="19"/>
      <c r="F4" s="19"/>
      <c r="G4" s="19"/>
      <c r="H4" s="19"/>
      <c r="I4" s="19"/>
      <c r="J4" s="19"/>
      <c r="K4" s="19"/>
      <c r="L4" s="19"/>
      <c r="M4" s="19"/>
      <c r="N4" s="19"/>
      <c r="O4" s="19"/>
      <c r="P4" s="19"/>
      <c r="Q4" s="19"/>
    </row>
    <row r="5" spans="1:17" ht="15">
      <c r="A5" s="19" t="s">
        <v>124</v>
      </c>
      <c r="B5" s="19" t="s">
        <v>180</v>
      </c>
      <c r="C5" s="19"/>
      <c r="D5" s="19"/>
      <c r="E5" s="19"/>
      <c r="F5" s="19"/>
      <c r="G5" s="19"/>
      <c r="H5" s="19"/>
      <c r="I5" s="19"/>
      <c r="J5" s="19"/>
      <c r="K5" s="19"/>
      <c r="L5" s="19"/>
      <c r="M5" s="19"/>
      <c r="N5" s="19"/>
      <c r="O5" s="19"/>
      <c r="P5" s="19"/>
      <c r="Q5" s="19"/>
    </row>
    <row r="6" spans="1:17" ht="15">
      <c r="A6" s="19" t="s">
        <v>124</v>
      </c>
      <c r="B6" s="19" t="s">
        <v>181</v>
      </c>
      <c r="C6" s="19"/>
      <c r="D6" s="19"/>
      <c r="E6" s="19"/>
      <c r="F6" s="19"/>
      <c r="G6" s="19"/>
      <c r="H6" s="19"/>
      <c r="I6" s="19"/>
      <c r="J6" s="19"/>
      <c r="K6" s="19"/>
      <c r="L6" s="19"/>
      <c r="M6" s="19"/>
      <c r="N6" s="19"/>
      <c r="O6" s="19"/>
      <c r="P6" s="19"/>
      <c r="Q6" s="19"/>
    </row>
    <row r="7" spans="1:17" ht="15">
      <c r="A7" s="19" t="s">
        <v>124</v>
      </c>
      <c r="B7" s="19" t="s">
        <v>127</v>
      </c>
      <c r="C7" s="19"/>
      <c r="D7" s="19"/>
      <c r="E7" s="19"/>
      <c r="F7" s="19"/>
      <c r="G7" s="19"/>
      <c r="H7" s="19"/>
      <c r="I7" s="19"/>
      <c r="J7" s="19"/>
      <c r="K7" s="19"/>
      <c r="L7" s="19"/>
      <c r="M7" s="19"/>
      <c r="N7" s="19"/>
      <c r="O7" s="19"/>
      <c r="P7" s="19"/>
      <c r="Q7" s="19"/>
    </row>
    <row r="8" spans="1:17" ht="15">
      <c r="A8" s="19" t="s">
        <v>123</v>
      </c>
      <c r="B8" s="19"/>
      <c r="C8" s="19"/>
      <c r="D8" s="19"/>
      <c r="E8" s="19"/>
      <c r="F8" s="19"/>
      <c r="G8" s="19"/>
      <c r="H8" s="19"/>
      <c r="I8" s="19"/>
      <c r="J8" s="19"/>
      <c r="K8" s="19"/>
      <c r="L8" s="19"/>
      <c r="M8" s="19"/>
      <c r="N8" s="19"/>
      <c r="O8" s="19"/>
      <c r="P8" s="19"/>
      <c r="Q8" s="19"/>
    </row>
    <row r="9" spans="1:17" ht="15">
      <c r="A9" s="19" t="s">
        <v>124</v>
      </c>
      <c r="B9" s="19" t="s">
        <v>128</v>
      </c>
      <c r="C9" s="19" t="s">
        <v>129</v>
      </c>
      <c r="D9" s="19" t="s">
        <v>130</v>
      </c>
      <c r="E9" s="19" t="s">
        <v>131</v>
      </c>
      <c r="F9" s="19" t="s">
        <v>132</v>
      </c>
      <c r="G9" s="19" t="s">
        <v>133</v>
      </c>
      <c r="H9" s="19" t="s">
        <v>134</v>
      </c>
      <c r="I9" s="19" t="s">
        <v>135</v>
      </c>
      <c r="J9" s="19" t="s">
        <v>136</v>
      </c>
      <c r="K9" s="19" t="s">
        <v>137</v>
      </c>
      <c r="L9" s="19" t="s">
        <v>138</v>
      </c>
      <c r="M9" s="19" t="s">
        <v>139</v>
      </c>
      <c r="N9" s="19"/>
      <c r="O9" s="19"/>
      <c r="P9" s="19"/>
      <c r="Q9" s="19"/>
    </row>
    <row r="10" spans="1:17" ht="15">
      <c r="A10" s="19" t="s">
        <v>124</v>
      </c>
      <c r="B10" s="19" t="s">
        <v>140</v>
      </c>
      <c r="C10" s="19" t="s">
        <v>141</v>
      </c>
      <c r="D10" s="19" t="s">
        <v>141</v>
      </c>
      <c r="E10" s="19" t="s">
        <v>141</v>
      </c>
      <c r="F10" s="19" t="s">
        <v>141</v>
      </c>
      <c r="G10" s="19" t="s">
        <v>141</v>
      </c>
      <c r="H10" s="19" t="s">
        <v>141</v>
      </c>
      <c r="I10" s="19" t="s">
        <v>141</v>
      </c>
      <c r="J10" s="19" t="s">
        <v>141</v>
      </c>
      <c r="K10" s="19" t="s">
        <v>141</v>
      </c>
      <c r="L10" s="19" t="s">
        <v>141</v>
      </c>
      <c r="M10" s="19" t="s">
        <v>141</v>
      </c>
      <c r="N10" s="19"/>
      <c r="O10" s="19"/>
      <c r="P10" s="19"/>
      <c r="Q10" s="19"/>
    </row>
    <row r="11" spans="1:17" ht="15">
      <c r="A11" s="19" t="s">
        <v>124</v>
      </c>
      <c r="B11" s="19"/>
      <c r="C11" s="20"/>
      <c r="D11" s="20"/>
      <c r="E11" s="20"/>
      <c r="F11" s="20"/>
      <c r="G11" s="20"/>
      <c r="H11" s="20"/>
      <c r="I11" s="19"/>
      <c r="J11" s="20"/>
      <c r="K11" s="20"/>
      <c r="L11" s="20"/>
      <c r="M11" s="20"/>
      <c r="N11" s="19"/>
      <c r="O11" s="19"/>
      <c r="P11" s="19"/>
      <c r="Q11" s="19"/>
    </row>
    <row r="12" spans="1:17" ht="15">
      <c r="A12" s="25"/>
      <c r="B12" s="19" t="s">
        <v>18</v>
      </c>
      <c r="C12" s="26">
        <v>189826564.09999999</v>
      </c>
      <c r="D12" s="26">
        <v>637103782.02999997</v>
      </c>
      <c r="E12" s="26">
        <v>-607144827.45000005</v>
      </c>
      <c r="F12" s="26">
        <v>219785518.68000001</v>
      </c>
      <c r="G12" s="25" t="s">
        <v>182</v>
      </c>
      <c r="H12" s="25" t="s">
        <v>182</v>
      </c>
      <c r="I12" s="25" t="s">
        <v>182</v>
      </c>
      <c r="J12" s="26">
        <v>23478.11</v>
      </c>
      <c r="K12" s="26">
        <v>219762040.56999999</v>
      </c>
      <c r="L12" s="26">
        <v>219785518.68000001</v>
      </c>
      <c r="M12" s="25" t="s">
        <v>182</v>
      </c>
      <c r="N12" s="25" t="s">
        <v>18</v>
      </c>
      <c r="O12" s="19" t="s">
        <v>183</v>
      </c>
      <c r="P12" s="19" t="s">
        <v>18</v>
      </c>
      <c r="Q12" s="19" t="s">
        <v>19</v>
      </c>
    </row>
    <row r="13" spans="1:17" ht="15">
      <c r="A13" s="25"/>
      <c r="B13" s="19" t="s">
        <v>21</v>
      </c>
      <c r="C13" s="26">
        <v>225747830.91999999</v>
      </c>
      <c r="D13" s="26">
        <v>569783486.28999996</v>
      </c>
      <c r="E13" s="26">
        <v>-588617948.83000004</v>
      </c>
      <c r="F13" s="26">
        <v>206913368.38</v>
      </c>
      <c r="G13" s="25" t="s">
        <v>182</v>
      </c>
      <c r="H13" s="25" t="s">
        <v>182</v>
      </c>
      <c r="I13" s="25" t="s">
        <v>182</v>
      </c>
      <c r="J13" s="26">
        <v>123300</v>
      </c>
      <c r="K13" s="26">
        <v>206790068.38</v>
      </c>
      <c r="L13" s="26">
        <v>206913368.38</v>
      </c>
      <c r="M13" s="25" t="s">
        <v>182</v>
      </c>
      <c r="N13" s="25" t="s">
        <v>21</v>
      </c>
      <c r="O13" s="19" t="s">
        <v>183</v>
      </c>
      <c r="P13" s="19" t="s">
        <v>21</v>
      </c>
      <c r="Q13" s="19" t="s">
        <v>22</v>
      </c>
    </row>
    <row r="14" spans="1:17" ht="15">
      <c r="A14" s="25"/>
      <c r="B14" s="19" t="s">
        <v>24</v>
      </c>
      <c r="C14" s="26">
        <v>106338974.73</v>
      </c>
      <c r="D14" s="26">
        <v>265475971.77000001</v>
      </c>
      <c r="E14" s="26">
        <v>-268521387.86000001</v>
      </c>
      <c r="F14" s="26">
        <v>103293558.64</v>
      </c>
      <c r="G14" s="25" t="s">
        <v>182</v>
      </c>
      <c r="H14" s="25" t="s">
        <v>182</v>
      </c>
      <c r="I14" s="25" t="s">
        <v>182</v>
      </c>
      <c r="J14" s="26">
        <v>26455.62</v>
      </c>
      <c r="K14" s="26">
        <v>103267103.02</v>
      </c>
      <c r="L14" s="26">
        <v>103293558.64</v>
      </c>
      <c r="M14" s="25" t="s">
        <v>182</v>
      </c>
      <c r="N14" s="25" t="s">
        <v>24</v>
      </c>
      <c r="O14" s="19" t="s">
        <v>183</v>
      </c>
      <c r="P14" s="19" t="s">
        <v>24</v>
      </c>
      <c r="Q14" s="19" t="s">
        <v>142</v>
      </c>
    </row>
    <row r="15" spans="1:17" ht="15">
      <c r="A15" s="25"/>
      <c r="B15" s="19" t="s">
        <v>27</v>
      </c>
      <c r="C15" s="26">
        <v>158192161</v>
      </c>
      <c r="D15" s="26">
        <v>981527.38</v>
      </c>
      <c r="E15" s="26">
        <v>-11979775.720000001</v>
      </c>
      <c r="F15" s="26">
        <v>147193912.66</v>
      </c>
      <c r="G15" s="25" t="s">
        <v>182</v>
      </c>
      <c r="H15" s="25" t="s">
        <v>182</v>
      </c>
      <c r="I15" s="25" t="s">
        <v>182</v>
      </c>
      <c r="J15" s="26">
        <v>602243.14</v>
      </c>
      <c r="K15" s="26">
        <v>146591669.52000001</v>
      </c>
      <c r="L15" s="26">
        <v>147193912.66</v>
      </c>
      <c r="M15" s="25" t="s">
        <v>182</v>
      </c>
      <c r="N15" s="25" t="s">
        <v>27</v>
      </c>
      <c r="O15" s="19" t="s">
        <v>183</v>
      </c>
      <c r="P15" s="19" t="s">
        <v>27</v>
      </c>
      <c r="Q15" s="19" t="s">
        <v>28</v>
      </c>
    </row>
    <row r="16" spans="1:17" ht="15">
      <c r="A16" s="25"/>
      <c r="B16" s="19" t="s">
        <v>30</v>
      </c>
      <c r="C16" s="26">
        <v>100093442.02</v>
      </c>
      <c r="D16" s="26">
        <v>2278421.12</v>
      </c>
      <c r="E16" s="26">
        <v>-49686683.340000004</v>
      </c>
      <c r="F16" s="26">
        <v>52685179.799999997</v>
      </c>
      <c r="G16" s="25" t="s">
        <v>182</v>
      </c>
      <c r="H16" s="25" t="s">
        <v>182</v>
      </c>
      <c r="I16" s="25" t="s">
        <v>182</v>
      </c>
      <c r="J16" s="26">
        <v>267390.68</v>
      </c>
      <c r="K16" s="26">
        <v>52417789.119999997</v>
      </c>
      <c r="L16" s="26">
        <v>52685179.799999997</v>
      </c>
      <c r="M16" s="25" t="s">
        <v>182</v>
      </c>
      <c r="N16" s="25" t="s">
        <v>30</v>
      </c>
      <c r="O16" s="19" t="s">
        <v>183</v>
      </c>
      <c r="P16" s="19" t="s">
        <v>30</v>
      </c>
      <c r="Q16" s="19" t="s">
        <v>143</v>
      </c>
    </row>
    <row r="17" spans="1:17" ht="15">
      <c r="A17" s="25"/>
      <c r="B17" s="19" t="s">
        <v>33</v>
      </c>
      <c r="C17" s="26">
        <v>19671493.25</v>
      </c>
      <c r="D17" s="25" t="s">
        <v>182</v>
      </c>
      <c r="E17" s="26">
        <v>-637613.65</v>
      </c>
      <c r="F17" s="26">
        <v>19033879.600000001</v>
      </c>
      <c r="G17" s="25" t="s">
        <v>182</v>
      </c>
      <c r="H17" s="25" t="s">
        <v>182</v>
      </c>
      <c r="I17" s="25" t="s">
        <v>182</v>
      </c>
      <c r="J17" s="25" t="s">
        <v>182</v>
      </c>
      <c r="K17" s="26">
        <v>19033879.600000001</v>
      </c>
      <c r="L17" s="26">
        <v>19033879.600000001</v>
      </c>
      <c r="M17" s="25" t="s">
        <v>182</v>
      </c>
      <c r="N17" s="25" t="s">
        <v>33</v>
      </c>
      <c r="O17" s="19" t="s">
        <v>183</v>
      </c>
      <c r="P17" s="19" t="s">
        <v>33</v>
      </c>
      <c r="Q17" s="19" t="s">
        <v>144</v>
      </c>
    </row>
    <row r="18" spans="1:17" ht="15">
      <c r="A18" s="25"/>
      <c r="B18" s="19" t="s">
        <v>36</v>
      </c>
      <c r="C18" s="26">
        <v>23015920</v>
      </c>
      <c r="D18" s="26">
        <v>11124633.68</v>
      </c>
      <c r="E18" s="26">
        <v>-5777720.5999999996</v>
      </c>
      <c r="F18" s="26">
        <v>28362833.079999998</v>
      </c>
      <c r="G18" s="25" t="s">
        <v>182</v>
      </c>
      <c r="H18" s="25" t="s">
        <v>182</v>
      </c>
      <c r="I18" s="25" t="s">
        <v>182</v>
      </c>
      <c r="J18" s="26">
        <v>10834.67</v>
      </c>
      <c r="K18" s="26">
        <v>28351998.41</v>
      </c>
      <c r="L18" s="26">
        <v>28362833.079999998</v>
      </c>
      <c r="M18" s="25" t="s">
        <v>182</v>
      </c>
      <c r="N18" s="25" t="s">
        <v>36</v>
      </c>
      <c r="O18" s="19" t="s">
        <v>183</v>
      </c>
      <c r="P18" s="19" t="s">
        <v>36</v>
      </c>
      <c r="Q18" s="19" t="s">
        <v>145</v>
      </c>
    </row>
    <row r="19" spans="1:17" ht="15">
      <c r="A19" s="25"/>
      <c r="B19" s="19" t="s">
        <v>39</v>
      </c>
      <c r="C19" s="26">
        <v>8000000</v>
      </c>
      <c r="D19" s="26">
        <v>8000000</v>
      </c>
      <c r="E19" s="26">
        <v>-8462144.6099999994</v>
      </c>
      <c r="F19" s="26">
        <v>7537855.3899999997</v>
      </c>
      <c r="G19" s="25" t="s">
        <v>182</v>
      </c>
      <c r="H19" s="25" t="s">
        <v>182</v>
      </c>
      <c r="I19" s="25" t="s">
        <v>182</v>
      </c>
      <c r="J19" s="26">
        <v>78421.77</v>
      </c>
      <c r="K19" s="26">
        <v>7459433.6200000001</v>
      </c>
      <c r="L19" s="26">
        <v>7537855.3899999997</v>
      </c>
      <c r="M19" s="25" t="s">
        <v>182</v>
      </c>
      <c r="N19" s="25" t="s">
        <v>39</v>
      </c>
      <c r="O19" s="19" t="s">
        <v>183</v>
      </c>
      <c r="P19" s="19" t="s">
        <v>39</v>
      </c>
      <c r="Q19" s="19" t="s">
        <v>146</v>
      </c>
    </row>
    <row r="20" spans="1:17" ht="15">
      <c r="A20" s="25"/>
      <c r="B20" s="19" t="s">
        <v>42</v>
      </c>
      <c r="C20" s="26">
        <v>12000000</v>
      </c>
      <c r="D20" s="26">
        <v>104329.1</v>
      </c>
      <c r="E20" s="26">
        <v>-3370337.35</v>
      </c>
      <c r="F20" s="26">
        <v>8733991.75</v>
      </c>
      <c r="G20" s="25" t="s">
        <v>182</v>
      </c>
      <c r="H20" s="25" t="s">
        <v>182</v>
      </c>
      <c r="I20" s="25" t="s">
        <v>182</v>
      </c>
      <c r="J20" s="26">
        <v>300000</v>
      </c>
      <c r="K20" s="26">
        <v>8433991.75</v>
      </c>
      <c r="L20" s="26">
        <v>8733991.75</v>
      </c>
      <c r="M20" s="25" t="s">
        <v>182</v>
      </c>
      <c r="N20" s="25" t="s">
        <v>42</v>
      </c>
      <c r="O20" s="19" t="s">
        <v>183</v>
      </c>
      <c r="P20" s="19" t="s">
        <v>42</v>
      </c>
      <c r="Q20" s="19" t="s">
        <v>147</v>
      </c>
    </row>
    <row r="21" spans="1:17" ht="15">
      <c r="A21" s="25"/>
      <c r="B21" s="19" t="s">
        <v>45</v>
      </c>
      <c r="C21" s="26">
        <v>3850000</v>
      </c>
      <c r="D21" s="26">
        <v>15000</v>
      </c>
      <c r="E21" s="26">
        <v>-624723.24</v>
      </c>
      <c r="F21" s="26">
        <v>3240276.76</v>
      </c>
      <c r="G21" s="25" t="s">
        <v>182</v>
      </c>
      <c r="H21" s="25" t="s">
        <v>182</v>
      </c>
      <c r="I21" s="25" t="s">
        <v>182</v>
      </c>
      <c r="J21" s="25" t="s">
        <v>182</v>
      </c>
      <c r="K21" s="26">
        <v>3240276.76</v>
      </c>
      <c r="L21" s="26">
        <v>3240276.76</v>
      </c>
      <c r="M21" s="25" t="s">
        <v>182</v>
      </c>
      <c r="N21" s="25" t="s">
        <v>45</v>
      </c>
      <c r="O21" s="19" t="s">
        <v>183</v>
      </c>
      <c r="P21" s="19" t="s">
        <v>45</v>
      </c>
      <c r="Q21" s="19" t="s">
        <v>148</v>
      </c>
    </row>
    <row r="22" spans="1:17" ht="15">
      <c r="A22" s="25"/>
      <c r="B22" s="19" t="s">
        <v>48</v>
      </c>
      <c r="C22" s="26">
        <v>4400000</v>
      </c>
      <c r="D22" s="25" t="s">
        <v>182</v>
      </c>
      <c r="E22" s="26">
        <v>-452914.6</v>
      </c>
      <c r="F22" s="26">
        <v>3947085.4</v>
      </c>
      <c r="G22" s="25" t="s">
        <v>182</v>
      </c>
      <c r="H22" s="25" t="s">
        <v>182</v>
      </c>
      <c r="I22" s="25" t="s">
        <v>182</v>
      </c>
      <c r="J22" s="25" t="s">
        <v>182</v>
      </c>
      <c r="K22" s="26">
        <v>3947085.4</v>
      </c>
      <c r="L22" s="26">
        <v>3947085.4</v>
      </c>
      <c r="M22" s="25" t="s">
        <v>182</v>
      </c>
      <c r="N22" s="25" t="s">
        <v>48</v>
      </c>
      <c r="O22" s="19" t="s">
        <v>183</v>
      </c>
      <c r="P22" s="19" t="s">
        <v>48</v>
      </c>
      <c r="Q22" s="19" t="s">
        <v>149</v>
      </c>
    </row>
    <row r="23" spans="1:17" ht="15">
      <c r="A23" s="25"/>
      <c r="B23" s="19" t="s">
        <v>51</v>
      </c>
      <c r="C23" s="26">
        <v>13829299</v>
      </c>
      <c r="D23" s="26">
        <v>60612.01</v>
      </c>
      <c r="E23" s="26">
        <v>-6397565.3099999996</v>
      </c>
      <c r="F23" s="26">
        <v>7492345.7000000002</v>
      </c>
      <c r="G23" s="25" t="s">
        <v>182</v>
      </c>
      <c r="H23" s="25" t="s">
        <v>182</v>
      </c>
      <c r="I23" s="25" t="s">
        <v>182</v>
      </c>
      <c r="J23" s="25" t="s">
        <v>182</v>
      </c>
      <c r="K23" s="26">
        <v>7492345.7000000002</v>
      </c>
      <c r="L23" s="26">
        <v>7492345.7000000002</v>
      </c>
      <c r="M23" s="25" t="s">
        <v>182</v>
      </c>
      <c r="N23" s="25" t="s">
        <v>51</v>
      </c>
      <c r="O23" s="19" t="s">
        <v>183</v>
      </c>
      <c r="P23" s="19" t="s">
        <v>51</v>
      </c>
      <c r="Q23" s="19" t="s">
        <v>150</v>
      </c>
    </row>
    <row r="24" spans="1:17" ht="15">
      <c r="A24" s="25"/>
      <c r="B24" s="19" t="s">
        <v>54</v>
      </c>
      <c r="C24" s="26">
        <v>6524241.8700000001</v>
      </c>
      <c r="D24" s="26">
        <v>6524241.8700000001</v>
      </c>
      <c r="E24" s="26">
        <v>-6568641.5499999998</v>
      </c>
      <c r="F24" s="26">
        <v>6479842.1900000004</v>
      </c>
      <c r="G24" s="25" t="s">
        <v>182</v>
      </c>
      <c r="H24" s="25" t="s">
        <v>182</v>
      </c>
      <c r="I24" s="25" t="s">
        <v>182</v>
      </c>
      <c r="J24" s="25" t="s">
        <v>182</v>
      </c>
      <c r="K24" s="26">
        <v>6479842.1900000004</v>
      </c>
      <c r="L24" s="26">
        <v>6479842.1900000004</v>
      </c>
      <c r="M24" s="25" t="s">
        <v>182</v>
      </c>
      <c r="N24" s="25" t="s">
        <v>54</v>
      </c>
      <c r="O24" s="19" t="s">
        <v>183</v>
      </c>
      <c r="P24" s="19" t="s">
        <v>54</v>
      </c>
      <c r="Q24" s="19" t="s">
        <v>151</v>
      </c>
    </row>
    <row r="25" spans="1:17" ht="15">
      <c r="A25" s="25"/>
      <c r="B25" s="19" t="s">
        <v>57</v>
      </c>
      <c r="C25" s="26">
        <v>6420531.8600000003</v>
      </c>
      <c r="D25" s="26">
        <v>114000</v>
      </c>
      <c r="E25" s="26">
        <v>-1649048.93</v>
      </c>
      <c r="F25" s="26">
        <v>4885482.93</v>
      </c>
      <c r="G25" s="25" t="s">
        <v>182</v>
      </c>
      <c r="H25" s="25" t="s">
        <v>182</v>
      </c>
      <c r="I25" s="25" t="s">
        <v>182</v>
      </c>
      <c r="J25" s="25" t="s">
        <v>182</v>
      </c>
      <c r="K25" s="26">
        <v>4885482.93</v>
      </c>
      <c r="L25" s="26">
        <v>4885482.93</v>
      </c>
      <c r="M25" s="25" t="s">
        <v>182</v>
      </c>
      <c r="N25" s="25" t="s">
        <v>57</v>
      </c>
      <c r="O25" s="19" t="s">
        <v>183</v>
      </c>
      <c r="P25" s="19" t="s">
        <v>57</v>
      </c>
      <c r="Q25" s="19" t="s">
        <v>152</v>
      </c>
    </row>
    <row r="26" spans="1:17" ht="15">
      <c r="A26" s="25"/>
      <c r="B26" s="19" t="s">
        <v>60</v>
      </c>
      <c r="C26" s="26">
        <v>7989963.0499999998</v>
      </c>
      <c r="D26" s="26">
        <v>276150</v>
      </c>
      <c r="E26" s="26">
        <v>-2203909.3199999998</v>
      </c>
      <c r="F26" s="26">
        <v>6062203.7300000004</v>
      </c>
      <c r="G26" s="25" t="s">
        <v>182</v>
      </c>
      <c r="H26" s="25" t="s">
        <v>182</v>
      </c>
      <c r="I26" s="25" t="s">
        <v>182</v>
      </c>
      <c r="J26" s="26">
        <v>212798.48</v>
      </c>
      <c r="K26" s="26">
        <v>5849405.25</v>
      </c>
      <c r="L26" s="26">
        <v>6062203.7300000004</v>
      </c>
      <c r="M26" s="25" t="s">
        <v>182</v>
      </c>
      <c r="N26" s="25" t="s">
        <v>60</v>
      </c>
      <c r="O26" s="19" t="s">
        <v>183</v>
      </c>
      <c r="P26" s="19" t="s">
        <v>60</v>
      </c>
      <c r="Q26" s="19" t="s">
        <v>153</v>
      </c>
    </row>
    <row r="27" spans="1:17" ht="15">
      <c r="A27" s="25"/>
      <c r="B27" s="19" t="s">
        <v>63</v>
      </c>
      <c r="C27" s="26">
        <v>7914900</v>
      </c>
      <c r="D27" s="26">
        <v>101900</v>
      </c>
      <c r="E27" s="26">
        <v>-113341.68</v>
      </c>
      <c r="F27" s="26">
        <v>7903458.3200000003</v>
      </c>
      <c r="G27" s="25" t="s">
        <v>182</v>
      </c>
      <c r="H27" s="25" t="s">
        <v>182</v>
      </c>
      <c r="I27" s="25" t="s">
        <v>182</v>
      </c>
      <c r="J27" s="25" t="s">
        <v>182</v>
      </c>
      <c r="K27" s="26">
        <v>7903458.3200000003</v>
      </c>
      <c r="L27" s="26">
        <v>7903458.3200000003</v>
      </c>
      <c r="M27" s="25" t="s">
        <v>182</v>
      </c>
      <c r="N27" s="25" t="s">
        <v>63</v>
      </c>
      <c r="O27" s="19" t="s">
        <v>183</v>
      </c>
      <c r="P27" s="19" t="s">
        <v>63</v>
      </c>
      <c r="Q27" s="19" t="s">
        <v>154</v>
      </c>
    </row>
    <row r="28" spans="1:17" ht="15">
      <c r="A28" s="25"/>
      <c r="B28" s="19" t="s">
        <v>66</v>
      </c>
      <c r="C28" s="26">
        <v>6138815.7300000004</v>
      </c>
      <c r="D28" s="26">
        <v>2022783.04</v>
      </c>
      <c r="E28" s="26">
        <v>-3285109.02</v>
      </c>
      <c r="F28" s="26">
        <v>4876489.75</v>
      </c>
      <c r="G28" s="25" t="s">
        <v>182</v>
      </c>
      <c r="H28" s="25" t="s">
        <v>182</v>
      </c>
      <c r="I28" s="25" t="s">
        <v>182</v>
      </c>
      <c r="J28" s="25" t="s">
        <v>182</v>
      </c>
      <c r="K28" s="26">
        <v>4876489.75</v>
      </c>
      <c r="L28" s="26">
        <v>4876489.75</v>
      </c>
      <c r="M28" s="25" t="s">
        <v>182</v>
      </c>
      <c r="N28" s="25" t="s">
        <v>66</v>
      </c>
      <c r="O28" s="19" t="s">
        <v>183</v>
      </c>
      <c r="P28" s="19" t="s">
        <v>66</v>
      </c>
      <c r="Q28" s="19" t="s">
        <v>152</v>
      </c>
    </row>
    <row r="29" spans="1:17" ht="15">
      <c r="A29" s="25"/>
      <c r="B29" s="19" t="s">
        <v>69</v>
      </c>
      <c r="C29" s="26">
        <v>5331177.32</v>
      </c>
      <c r="D29" s="26">
        <v>5336</v>
      </c>
      <c r="E29" s="26">
        <v>-2742189.84</v>
      </c>
      <c r="F29" s="26">
        <v>2594323.48</v>
      </c>
      <c r="G29" s="25" t="s">
        <v>182</v>
      </c>
      <c r="H29" s="25" t="s">
        <v>182</v>
      </c>
      <c r="I29" s="25" t="s">
        <v>182</v>
      </c>
      <c r="J29" s="26">
        <v>18994</v>
      </c>
      <c r="K29" s="26">
        <v>2575329.48</v>
      </c>
      <c r="L29" s="26">
        <v>2594323.48</v>
      </c>
      <c r="M29" s="25" t="s">
        <v>182</v>
      </c>
      <c r="N29" s="25" t="s">
        <v>69</v>
      </c>
      <c r="O29" s="19" t="s">
        <v>183</v>
      </c>
      <c r="P29" s="19" t="s">
        <v>69</v>
      </c>
      <c r="Q29" s="19" t="s">
        <v>155</v>
      </c>
    </row>
    <row r="30" spans="1:17" ht="15">
      <c r="A30" s="25"/>
      <c r="B30" s="19" t="s">
        <v>72</v>
      </c>
      <c r="C30" s="26">
        <v>6545451</v>
      </c>
      <c r="D30" s="26">
        <v>119615</v>
      </c>
      <c r="E30" s="26">
        <v>-2748813.13</v>
      </c>
      <c r="F30" s="26">
        <v>3916252.87</v>
      </c>
      <c r="G30" s="25" t="s">
        <v>182</v>
      </c>
      <c r="H30" s="25" t="s">
        <v>182</v>
      </c>
      <c r="I30" s="25" t="s">
        <v>182</v>
      </c>
      <c r="J30" s="26">
        <v>35067.99</v>
      </c>
      <c r="K30" s="26">
        <v>3881184.88</v>
      </c>
      <c r="L30" s="26">
        <v>3916252.87</v>
      </c>
      <c r="M30" s="25" t="s">
        <v>182</v>
      </c>
      <c r="N30" s="25" t="s">
        <v>72</v>
      </c>
      <c r="O30" s="19" t="s">
        <v>183</v>
      </c>
      <c r="P30" s="19" t="s">
        <v>72</v>
      </c>
      <c r="Q30" s="19" t="s">
        <v>156</v>
      </c>
    </row>
    <row r="31" spans="1:17" ht="15">
      <c r="A31" s="25"/>
      <c r="B31" s="19" t="s">
        <v>75</v>
      </c>
      <c r="C31" s="26">
        <v>10000000</v>
      </c>
      <c r="D31" s="26">
        <v>54689831.280000001</v>
      </c>
      <c r="E31" s="26">
        <v>-27500204.48</v>
      </c>
      <c r="F31" s="26">
        <v>37189626.799999997</v>
      </c>
      <c r="G31" s="25" t="s">
        <v>182</v>
      </c>
      <c r="H31" s="25" t="s">
        <v>182</v>
      </c>
      <c r="I31" s="25" t="s">
        <v>182</v>
      </c>
      <c r="J31" s="25" t="s">
        <v>182</v>
      </c>
      <c r="K31" s="26">
        <v>37189626.799999997</v>
      </c>
      <c r="L31" s="26">
        <v>37189626.799999997</v>
      </c>
      <c r="M31" s="25" t="s">
        <v>182</v>
      </c>
      <c r="N31" s="25" t="s">
        <v>75</v>
      </c>
      <c r="O31" s="19" t="s">
        <v>183</v>
      </c>
      <c r="P31" s="19" t="s">
        <v>75</v>
      </c>
      <c r="Q31" s="19" t="s">
        <v>157</v>
      </c>
    </row>
    <row r="32" spans="1:17" ht="15">
      <c r="A32" s="25"/>
      <c r="B32" s="19" t="s">
        <v>78</v>
      </c>
      <c r="C32" s="26">
        <v>3023511.56</v>
      </c>
      <c r="D32" s="26">
        <v>65840.320000000007</v>
      </c>
      <c r="E32" s="26">
        <v>-1206284.28</v>
      </c>
      <c r="F32" s="26">
        <v>1883067.6</v>
      </c>
      <c r="G32" s="25" t="s">
        <v>182</v>
      </c>
      <c r="H32" s="25" t="s">
        <v>182</v>
      </c>
      <c r="I32" s="25" t="s">
        <v>182</v>
      </c>
      <c r="J32" s="26">
        <v>84206.5</v>
      </c>
      <c r="K32" s="26">
        <v>1798861.1</v>
      </c>
      <c r="L32" s="26">
        <v>1883067.6</v>
      </c>
      <c r="M32" s="25" t="s">
        <v>182</v>
      </c>
      <c r="N32" s="25" t="s">
        <v>78</v>
      </c>
      <c r="O32" s="19" t="s">
        <v>183</v>
      </c>
      <c r="P32" s="19" t="s">
        <v>78</v>
      </c>
      <c r="Q32" s="19" t="s">
        <v>158</v>
      </c>
    </row>
    <row r="33" spans="1:17" ht="15">
      <c r="A33" s="25"/>
      <c r="B33" s="19" t="s">
        <v>81</v>
      </c>
      <c r="C33" s="26">
        <v>3500000</v>
      </c>
      <c r="D33" s="25" t="s">
        <v>182</v>
      </c>
      <c r="E33" s="26">
        <v>-191743.95</v>
      </c>
      <c r="F33" s="26">
        <v>3308256.05</v>
      </c>
      <c r="G33" s="25" t="s">
        <v>182</v>
      </c>
      <c r="H33" s="25" t="s">
        <v>182</v>
      </c>
      <c r="I33" s="25" t="s">
        <v>182</v>
      </c>
      <c r="J33" s="25" t="s">
        <v>182</v>
      </c>
      <c r="K33" s="26">
        <v>3308256.05</v>
      </c>
      <c r="L33" s="26">
        <v>3308256.05</v>
      </c>
      <c r="M33" s="25" t="s">
        <v>182</v>
      </c>
      <c r="N33" s="25" t="s">
        <v>81</v>
      </c>
      <c r="O33" s="19" t="s">
        <v>183</v>
      </c>
      <c r="P33" s="19" t="s">
        <v>81</v>
      </c>
      <c r="Q33" s="19" t="s">
        <v>159</v>
      </c>
    </row>
    <row r="34" spans="1:17" ht="15">
      <c r="A34" s="25"/>
      <c r="B34" s="19" t="s">
        <v>84</v>
      </c>
      <c r="C34" s="26">
        <v>8914460</v>
      </c>
      <c r="D34" s="26">
        <v>200000</v>
      </c>
      <c r="E34" s="26">
        <v>-2141173.9</v>
      </c>
      <c r="F34" s="26">
        <v>6973286.0999999996</v>
      </c>
      <c r="G34" s="25" t="s">
        <v>182</v>
      </c>
      <c r="H34" s="25" t="s">
        <v>182</v>
      </c>
      <c r="I34" s="25" t="s">
        <v>182</v>
      </c>
      <c r="J34" s="26">
        <v>495825.09</v>
      </c>
      <c r="K34" s="26">
        <v>6477461.0099999998</v>
      </c>
      <c r="L34" s="26">
        <v>6973286.0999999996</v>
      </c>
      <c r="M34" s="25" t="s">
        <v>182</v>
      </c>
      <c r="N34" s="25" t="s">
        <v>84</v>
      </c>
      <c r="O34" s="19" t="s">
        <v>183</v>
      </c>
      <c r="P34" s="19" t="s">
        <v>84</v>
      </c>
      <c r="Q34" s="19" t="s">
        <v>85</v>
      </c>
    </row>
    <row r="35" spans="1:17" ht="15">
      <c r="A35" s="25"/>
      <c r="B35" s="19" t="s">
        <v>87</v>
      </c>
      <c r="C35" s="26">
        <v>5850980</v>
      </c>
      <c r="D35" s="26">
        <v>175000</v>
      </c>
      <c r="E35" s="26">
        <v>-2227210.0299999998</v>
      </c>
      <c r="F35" s="26">
        <v>3798769.97</v>
      </c>
      <c r="G35" s="25" t="s">
        <v>182</v>
      </c>
      <c r="H35" s="25" t="s">
        <v>182</v>
      </c>
      <c r="I35" s="25" t="s">
        <v>182</v>
      </c>
      <c r="J35" s="26">
        <v>31533.41</v>
      </c>
      <c r="K35" s="26">
        <v>3767236.56</v>
      </c>
      <c r="L35" s="26">
        <v>3798769.97</v>
      </c>
      <c r="M35" s="25" t="s">
        <v>182</v>
      </c>
      <c r="N35" s="25" t="s">
        <v>87</v>
      </c>
      <c r="O35" s="19" t="s">
        <v>183</v>
      </c>
      <c r="P35" s="19" t="s">
        <v>87</v>
      </c>
      <c r="Q35" s="19" t="s">
        <v>88</v>
      </c>
    </row>
    <row r="36" spans="1:17" ht="15">
      <c r="A36" s="25"/>
      <c r="B36" s="19" t="s">
        <v>90</v>
      </c>
      <c r="C36" s="26">
        <v>2333243.2000000002</v>
      </c>
      <c r="D36" s="25" t="s">
        <v>182</v>
      </c>
      <c r="E36" s="26">
        <v>-506676.09</v>
      </c>
      <c r="F36" s="26">
        <v>1826567.11</v>
      </c>
      <c r="G36" s="25" t="s">
        <v>182</v>
      </c>
      <c r="H36" s="25" t="s">
        <v>182</v>
      </c>
      <c r="I36" s="25" t="s">
        <v>182</v>
      </c>
      <c r="J36" s="26">
        <v>85138.01</v>
      </c>
      <c r="K36" s="26">
        <v>1741429.1</v>
      </c>
      <c r="L36" s="26">
        <v>1826567.11</v>
      </c>
      <c r="M36" s="25" t="s">
        <v>182</v>
      </c>
      <c r="N36" s="25" t="s">
        <v>90</v>
      </c>
      <c r="O36" s="19" t="s">
        <v>183</v>
      </c>
      <c r="P36" s="19" t="s">
        <v>90</v>
      </c>
      <c r="Q36" s="19" t="s">
        <v>160</v>
      </c>
    </row>
    <row r="37" spans="1:17" ht="15">
      <c r="A37" s="25"/>
      <c r="B37" s="19" t="s">
        <v>93</v>
      </c>
      <c r="C37" s="26">
        <v>3244782.3</v>
      </c>
      <c r="D37" s="25" t="s">
        <v>182</v>
      </c>
      <c r="E37" s="26">
        <v>-792766.65</v>
      </c>
      <c r="F37" s="26">
        <v>2452015.65</v>
      </c>
      <c r="G37" s="25" t="s">
        <v>182</v>
      </c>
      <c r="H37" s="25" t="s">
        <v>182</v>
      </c>
      <c r="I37" s="25" t="s">
        <v>182</v>
      </c>
      <c r="J37" s="26">
        <v>62510.93</v>
      </c>
      <c r="K37" s="26">
        <v>2389504.7200000002</v>
      </c>
      <c r="L37" s="26">
        <v>2452015.65</v>
      </c>
      <c r="M37" s="25" t="s">
        <v>182</v>
      </c>
      <c r="N37" s="25" t="s">
        <v>93</v>
      </c>
      <c r="O37" s="19" t="s">
        <v>183</v>
      </c>
      <c r="P37" s="19" t="s">
        <v>93</v>
      </c>
      <c r="Q37" s="19" t="s">
        <v>161</v>
      </c>
    </row>
    <row r="38" spans="1:17" ht="15">
      <c r="A38" s="25"/>
      <c r="B38" s="19" t="s">
        <v>96</v>
      </c>
      <c r="C38" s="26">
        <v>1580000</v>
      </c>
      <c r="D38" s="25" t="s">
        <v>182</v>
      </c>
      <c r="E38" s="26">
        <v>-270313.99</v>
      </c>
      <c r="F38" s="26">
        <v>1309686.01</v>
      </c>
      <c r="G38" s="25" t="s">
        <v>182</v>
      </c>
      <c r="H38" s="25" t="s">
        <v>182</v>
      </c>
      <c r="I38" s="25" t="s">
        <v>182</v>
      </c>
      <c r="J38" s="26">
        <v>156843.4</v>
      </c>
      <c r="K38" s="26">
        <v>1152842.6100000001</v>
      </c>
      <c r="L38" s="26">
        <v>1309686.01</v>
      </c>
      <c r="M38" s="25" t="s">
        <v>182</v>
      </c>
      <c r="N38" s="25" t="s">
        <v>96</v>
      </c>
      <c r="O38" s="19" t="s">
        <v>183</v>
      </c>
      <c r="P38" s="19" t="s">
        <v>96</v>
      </c>
      <c r="Q38" s="19" t="s">
        <v>162</v>
      </c>
    </row>
    <row r="39" spans="1:17" ht="15">
      <c r="A39" s="25"/>
      <c r="B39" s="19" t="s">
        <v>99</v>
      </c>
      <c r="C39" s="26">
        <v>811195.58</v>
      </c>
      <c r="D39" s="26">
        <v>250000</v>
      </c>
      <c r="E39" s="26">
        <v>-430852.95</v>
      </c>
      <c r="F39" s="26">
        <v>630342.63</v>
      </c>
      <c r="G39" s="25" t="s">
        <v>182</v>
      </c>
      <c r="H39" s="25" t="s">
        <v>182</v>
      </c>
      <c r="I39" s="25" t="s">
        <v>182</v>
      </c>
      <c r="J39" s="25" t="s">
        <v>182</v>
      </c>
      <c r="K39" s="26">
        <v>630342.63</v>
      </c>
      <c r="L39" s="26">
        <v>630342.63</v>
      </c>
      <c r="M39" s="25" t="s">
        <v>182</v>
      </c>
      <c r="N39" s="25" t="s">
        <v>99</v>
      </c>
      <c r="O39" s="19" t="s">
        <v>183</v>
      </c>
      <c r="P39" s="19" t="s">
        <v>99</v>
      </c>
      <c r="Q39" s="19" t="s">
        <v>163</v>
      </c>
    </row>
    <row r="40" spans="1:17" ht="15">
      <c r="A40" s="25"/>
      <c r="B40" s="19" t="s">
        <v>102</v>
      </c>
      <c r="C40" s="26">
        <v>1973000</v>
      </c>
      <c r="D40" s="25" t="s">
        <v>182</v>
      </c>
      <c r="E40" s="26">
        <v>-759274.66</v>
      </c>
      <c r="F40" s="26">
        <v>1213725.3400000001</v>
      </c>
      <c r="G40" s="25" t="s">
        <v>182</v>
      </c>
      <c r="H40" s="25" t="s">
        <v>182</v>
      </c>
      <c r="I40" s="25" t="s">
        <v>182</v>
      </c>
      <c r="J40" s="25">
        <v>744.31</v>
      </c>
      <c r="K40" s="26">
        <v>1212981.03</v>
      </c>
      <c r="L40" s="26">
        <v>1213725.3400000001</v>
      </c>
      <c r="M40" s="25" t="s">
        <v>182</v>
      </c>
      <c r="N40" s="25" t="s">
        <v>102</v>
      </c>
      <c r="O40" s="19" t="s">
        <v>183</v>
      </c>
      <c r="P40" s="19" t="s">
        <v>102</v>
      </c>
      <c r="Q40" s="19" t="s">
        <v>164</v>
      </c>
    </row>
    <row r="41" spans="1:17" ht="15">
      <c r="A41" s="25"/>
      <c r="B41" s="19" t="s">
        <v>165</v>
      </c>
      <c r="C41" s="25" t="s">
        <v>182</v>
      </c>
      <c r="D41" s="26">
        <v>3478460.63</v>
      </c>
      <c r="E41" s="25" t="s">
        <v>182</v>
      </c>
      <c r="F41" s="26">
        <v>3478460.63</v>
      </c>
      <c r="G41" s="25" t="s">
        <v>182</v>
      </c>
      <c r="H41" s="25" t="s">
        <v>182</v>
      </c>
      <c r="I41" s="25" t="s">
        <v>182</v>
      </c>
      <c r="J41" s="25" t="s">
        <v>182</v>
      </c>
      <c r="K41" s="26">
        <v>3478460.63</v>
      </c>
      <c r="L41" s="26">
        <v>3478460.63</v>
      </c>
      <c r="M41" s="25" t="s">
        <v>182</v>
      </c>
      <c r="N41" s="25" t="s">
        <v>165</v>
      </c>
      <c r="O41" s="19" t="s">
        <v>183</v>
      </c>
      <c r="P41" s="19" t="s">
        <v>165</v>
      </c>
      <c r="Q41" s="19" t="s">
        <v>166</v>
      </c>
    </row>
    <row r="42" spans="1:17" ht="15">
      <c r="A42" s="25"/>
      <c r="B42" s="19" t="s">
        <v>105</v>
      </c>
      <c r="C42" s="26">
        <v>2000000</v>
      </c>
      <c r="D42" s="25" t="s">
        <v>182</v>
      </c>
      <c r="E42" s="26">
        <v>-445935.9</v>
      </c>
      <c r="F42" s="26">
        <v>1554064.1</v>
      </c>
      <c r="G42" s="25" t="s">
        <v>182</v>
      </c>
      <c r="H42" s="25" t="s">
        <v>182</v>
      </c>
      <c r="I42" s="25" t="s">
        <v>182</v>
      </c>
      <c r="J42" s="25" t="s">
        <v>182</v>
      </c>
      <c r="K42" s="26">
        <v>1554064.1</v>
      </c>
      <c r="L42" s="26">
        <v>1554064.1</v>
      </c>
      <c r="M42" s="25" t="s">
        <v>182</v>
      </c>
      <c r="N42" s="25" t="s">
        <v>105</v>
      </c>
      <c r="O42" s="19" t="s">
        <v>183</v>
      </c>
      <c r="P42" s="19" t="s">
        <v>105</v>
      </c>
      <c r="Q42" s="19" t="s">
        <v>167</v>
      </c>
    </row>
    <row r="43" spans="1:17" ht="15">
      <c r="A43" s="25"/>
      <c r="B43" s="19" t="s">
        <v>108</v>
      </c>
      <c r="C43" s="26">
        <v>2500000</v>
      </c>
      <c r="D43" s="26">
        <v>574848.51</v>
      </c>
      <c r="E43" s="26">
        <v>-1024376.03</v>
      </c>
      <c r="F43" s="26">
        <v>2050472.48</v>
      </c>
      <c r="G43" s="25" t="s">
        <v>182</v>
      </c>
      <c r="H43" s="25" t="s">
        <v>182</v>
      </c>
      <c r="I43" s="25" t="s">
        <v>182</v>
      </c>
      <c r="J43" s="26">
        <v>45225.23</v>
      </c>
      <c r="K43" s="26">
        <v>2005247.25</v>
      </c>
      <c r="L43" s="26">
        <v>2050472.48</v>
      </c>
      <c r="M43" s="25" t="s">
        <v>182</v>
      </c>
      <c r="N43" s="25" t="s">
        <v>108</v>
      </c>
      <c r="O43" s="19" t="s">
        <v>183</v>
      </c>
      <c r="P43" s="19" t="s">
        <v>108</v>
      </c>
      <c r="Q43" s="19" t="s">
        <v>168</v>
      </c>
    </row>
    <row r="44" spans="1:17" ht="15">
      <c r="A44" s="25"/>
      <c r="B44" s="19" t="s">
        <v>169</v>
      </c>
      <c r="C44" s="25" t="s">
        <v>182</v>
      </c>
      <c r="D44" s="26">
        <v>3907195.48</v>
      </c>
      <c r="E44" s="26">
        <v>-1807.4</v>
      </c>
      <c r="F44" s="26">
        <v>3905388.08</v>
      </c>
      <c r="G44" s="25" t="s">
        <v>182</v>
      </c>
      <c r="H44" s="25" t="s">
        <v>182</v>
      </c>
      <c r="I44" s="25" t="s">
        <v>182</v>
      </c>
      <c r="J44" s="25" t="s">
        <v>182</v>
      </c>
      <c r="K44" s="26">
        <v>3905388.08</v>
      </c>
      <c r="L44" s="26">
        <v>3905388.08</v>
      </c>
      <c r="M44" s="25" t="s">
        <v>182</v>
      </c>
      <c r="N44" s="25" t="s">
        <v>169</v>
      </c>
      <c r="O44" s="19" t="s">
        <v>183</v>
      </c>
      <c r="P44" s="19" t="s">
        <v>169</v>
      </c>
      <c r="Q44" s="19" t="s">
        <v>170</v>
      </c>
    </row>
    <row r="45" spans="1:17" ht="15">
      <c r="A45" s="25"/>
      <c r="B45" s="19" t="s">
        <v>113</v>
      </c>
      <c r="C45" s="26">
        <v>150000000</v>
      </c>
      <c r="D45" s="26">
        <v>105173717.63</v>
      </c>
      <c r="E45" s="26">
        <v>-123095370.22</v>
      </c>
      <c r="F45" s="26">
        <v>132078347.41</v>
      </c>
      <c r="G45" s="25" t="s">
        <v>182</v>
      </c>
      <c r="H45" s="25" t="s">
        <v>182</v>
      </c>
      <c r="I45" s="25" t="s">
        <v>182</v>
      </c>
      <c r="J45" s="26">
        <v>444234.72</v>
      </c>
      <c r="K45" s="26">
        <v>131634112.69</v>
      </c>
      <c r="L45" s="26">
        <v>132078347.41</v>
      </c>
      <c r="M45" s="25" t="s">
        <v>182</v>
      </c>
      <c r="N45" s="25" t="s">
        <v>113</v>
      </c>
      <c r="O45" s="19" t="s">
        <v>183</v>
      </c>
      <c r="P45" s="19" t="s">
        <v>113</v>
      </c>
      <c r="Q45" s="19" t="s">
        <v>171</v>
      </c>
    </row>
    <row r="46" spans="1:17" ht="15">
      <c r="A46" s="25"/>
      <c r="B46" s="19" t="s">
        <v>114</v>
      </c>
      <c r="C46" s="26">
        <v>5000000</v>
      </c>
      <c r="D46" s="26">
        <v>3592696</v>
      </c>
      <c r="E46" s="26">
        <v>-4370328.83</v>
      </c>
      <c r="F46" s="26">
        <v>4222367.17</v>
      </c>
      <c r="G46" s="25" t="s">
        <v>182</v>
      </c>
      <c r="H46" s="25" t="s">
        <v>182</v>
      </c>
      <c r="I46" s="25" t="s">
        <v>182</v>
      </c>
      <c r="J46" s="25" t="s">
        <v>182</v>
      </c>
      <c r="K46" s="26">
        <v>4222367.17</v>
      </c>
      <c r="L46" s="26">
        <v>4222367.17</v>
      </c>
      <c r="M46" s="25" t="s">
        <v>182</v>
      </c>
      <c r="N46" s="25" t="s">
        <v>114</v>
      </c>
      <c r="O46" s="19" t="s">
        <v>183</v>
      </c>
      <c r="P46" s="19" t="s">
        <v>114</v>
      </c>
      <c r="Q46" s="19" t="s">
        <v>172</v>
      </c>
    </row>
    <row r="47" spans="1:17" ht="15">
      <c r="A47" s="25"/>
      <c r="B47" s="19" t="s">
        <v>111</v>
      </c>
      <c r="C47" s="26">
        <v>5000000</v>
      </c>
      <c r="D47" s="25" t="s">
        <v>182</v>
      </c>
      <c r="E47" s="26">
        <v>-1629904.04</v>
      </c>
      <c r="F47" s="26">
        <v>3370095.96</v>
      </c>
      <c r="G47" s="25" t="s">
        <v>182</v>
      </c>
      <c r="H47" s="25" t="s">
        <v>182</v>
      </c>
      <c r="I47" s="25" t="s">
        <v>182</v>
      </c>
      <c r="J47" s="26">
        <v>7688.46</v>
      </c>
      <c r="K47" s="26">
        <v>3362407.5</v>
      </c>
      <c r="L47" s="26">
        <v>3370095.96</v>
      </c>
      <c r="M47" s="25" t="s">
        <v>182</v>
      </c>
      <c r="N47" s="25" t="s">
        <v>111</v>
      </c>
      <c r="O47" s="19" t="s">
        <v>183</v>
      </c>
      <c r="P47" s="19" t="s">
        <v>111</v>
      </c>
      <c r="Q47" s="19" t="s">
        <v>173</v>
      </c>
    </row>
    <row r="48" spans="1:17" ht="15">
      <c r="A48" s="25"/>
      <c r="B48" s="19" t="s">
        <v>112</v>
      </c>
      <c r="C48" s="25" t="s">
        <v>182</v>
      </c>
      <c r="D48" s="26">
        <v>18500000</v>
      </c>
      <c r="E48" s="26">
        <v>-7500000</v>
      </c>
      <c r="F48" s="26">
        <v>11000000</v>
      </c>
      <c r="G48" s="25" t="s">
        <v>182</v>
      </c>
      <c r="H48" s="25" t="s">
        <v>182</v>
      </c>
      <c r="I48" s="25" t="s">
        <v>182</v>
      </c>
      <c r="J48" s="25" t="s">
        <v>182</v>
      </c>
      <c r="K48" s="26">
        <v>11000000</v>
      </c>
      <c r="L48" s="26">
        <v>11000000</v>
      </c>
      <c r="M48" s="25" t="s">
        <v>182</v>
      </c>
      <c r="N48" s="25" t="s">
        <v>112</v>
      </c>
      <c r="O48" s="19" t="s">
        <v>183</v>
      </c>
      <c r="P48" s="19" t="s">
        <v>112</v>
      </c>
      <c r="Q48" s="19" t="s">
        <v>174</v>
      </c>
    </row>
    <row r="49" spans="1:17" ht="15">
      <c r="A49" s="25"/>
      <c r="B49" s="19" t="s">
        <v>184</v>
      </c>
      <c r="C49" s="25" t="s">
        <v>182</v>
      </c>
      <c r="D49" s="26">
        <v>1555000</v>
      </c>
      <c r="E49" s="26">
        <v>-569341.1</v>
      </c>
      <c r="F49" s="26">
        <v>985658.9</v>
      </c>
      <c r="G49" s="25" t="s">
        <v>182</v>
      </c>
      <c r="H49" s="25" t="s">
        <v>182</v>
      </c>
      <c r="I49" s="25" t="s">
        <v>182</v>
      </c>
      <c r="J49" s="25" t="s">
        <v>182</v>
      </c>
      <c r="K49" s="26">
        <v>985658.9</v>
      </c>
      <c r="L49" s="26">
        <v>985658.9</v>
      </c>
      <c r="M49" s="25" t="s">
        <v>182</v>
      </c>
      <c r="N49" s="25" t="s">
        <v>184</v>
      </c>
      <c r="O49" s="19" t="s">
        <v>183</v>
      </c>
      <c r="P49" s="19" t="s">
        <v>184</v>
      </c>
      <c r="Q49" s="19" t="s">
        <v>185</v>
      </c>
    </row>
    <row r="50" spans="1:17" ht="15">
      <c r="A50" s="25"/>
      <c r="B50" s="25" t="s">
        <v>244</v>
      </c>
      <c r="C50" s="25" t="s">
        <v>182</v>
      </c>
      <c r="D50" s="26">
        <v>6500000</v>
      </c>
      <c r="E50" s="26">
        <v>-6500000</v>
      </c>
      <c r="F50" s="25" t="s">
        <v>182</v>
      </c>
      <c r="G50" s="25" t="s">
        <v>182</v>
      </c>
      <c r="H50" s="25" t="s">
        <v>182</v>
      </c>
      <c r="I50" s="25" t="s">
        <v>182</v>
      </c>
      <c r="J50" s="25" t="s">
        <v>182</v>
      </c>
      <c r="K50" s="25" t="s">
        <v>182</v>
      </c>
      <c r="L50" s="25" t="s">
        <v>182</v>
      </c>
      <c r="M50" s="25" t="s">
        <v>182</v>
      </c>
      <c r="N50" s="25" t="s">
        <v>244</v>
      </c>
    </row>
    <row r="51" spans="1:17" ht="15">
      <c r="C51" s="26">
        <f>SUM(C12:C50)</f>
        <v>1117561938.49</v>
      </c>
      <c r="D51" s="26">
        <f t="shared" ref="D51:L51" si="0">SUM(D12:D50)</f>
        <v>1702754379.1399999</v>
      </c>
      <c r="E51" s="26">
        <f t="shared" si="0"/>
        <v>-1752148260.5300002</v>
      </c>
      <c r="F51" s="26">
        <f t="shared" si="0"/>
        <v>1068168057.1000001</v>
      </c>
      <c r="G51" s="26">
        <f t="shared" si="0"/>
        <v>0</v>
      </c>
      <c r="H51" s="26">
        <f t="shared" si="0"/>
        <v>0</v>
      </c>
      <c r="I51" s="26">
        <f t="shared" si="0"/>
        <v>0</v>
      </c>
      <c r="J51" s="26">
        <f t="shared" si="0"/>
        <v>3112934.5199999996</v>
      </c>
      <c r="K51" s="26">
        <f t="shared" si="0"/>
        <v>1065055122.5799999</v>
      </c>
      <c r="L51" s="26">
        <f t="shared" si="0"/>
        <v>1068168057.1000001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A31" workbookViewId="0">
      <selection activeCell="J48" sqref="J48"/>
    </sheetView>
  </sheetViews>
  <sheetFormatPr baseColWidth="10" defaultRowHeight="15"/>
  <cols>
    <col min="1" max="2" width="12" style="25"/>
    <col min="3" max="3" width="17.83203125" style="25" bestFit="1" customWidth="1"/>
    <col min="4" max="4" width="17.83203125" style="25" hidden="1" customWidth="1"/>
    <col min="5" max="5" width="18.83203125" style="25" hidden="1" customWidth="1"/>
    <col min="6" max="6" width="17.83203125" style="25" bestFit="1" customWidth="1"/>
    <col min="7" max="9" width="0" style="25" hidden="1" customWidth="1"/>
    <col min="10" max="10" width="17.5" style="25" bestFit="1" customWidth="1"/>
    <col min="11" max="12" width="17.83203125" style="25" bestFit="1" customWidth="1"/>
    <col min="13" max="16384" width="12" style="25"/>
  </cols>
  <sheetData>
    <row r="1" spans="1:15">
      <c r="A1" s="25" t="s">
        <v>123</v>
      </c>
    </row>
    <row r="2" spans="1:15">
      <c r="A2" s="25" t="s">
        <v>124</v>
      </c>
      <c r="B2" s="25" t="s">
        <v>189</v>
      </c>
    </row>
    <row r="3" spans="1:15">
      <c r="A3" s="25" t="s">
        <v>124</v>
      </c>
      <c r="B3" s="25" t="s">
        <v>125</v>
      </c>
    </row>
    <row r="4" spans="1:15">
      <c r="A4" s="25" t="s">
        <v>124</v>
      </c>
      <c r="B4" s="25" t="s">
        <v>126</v>
      </c>
    </row>
    <row r="5" spans="1:15">
      <c r="A5" s="25" t="s">
        <v>124</v>
      </c>
      <c r="B5" s="25" t="s">
        <v>190</v>
      </c>
    </row>
    <row r="6" spans="1:15">
      <c r="A6" s="25" t="s">
        <v>124</v>
      </c>
      <c r="B6" s="25" t="s">
        <v>191</v>
      </c>
    </row>
    <row r="7" spans="1:15">
      <c r="A7" s="25" t="s">
        <v>124</v>
      </c>
      <c r="B7" s="25" t="s">
        <v>127</v>
      </c>
    </row>
    <row r="8" spans="1:15">
      <c r="A8" s="25" t="s">
        <v>123</v>
      </c>
    </row>
    <row r="9" spans="1:15">
      <c r="A9" s="25" t="s">
        <v>124</v>
      </c>
      <c r="B9" s="25" t="s">
        <v>128</v>
      </c>
      <c r="C9" s="25" t="s">
        <v>129</v>
      </c>
      <c r="D9" s="25" t="s">
        <v>130</v>
      </c>
      <c r="E9" s="25" t="s">
        <v>131</v>
      </c>
      <c r="F9" s="25" t="s">
        <v>132</v>
      </c>
      <c r="G9" s="25" t="s">
        <v>133</v>
      </c>
      <c r="H9" s="25" t="s">
        <v>134</v>
      </c>
      <c r="I9" s="25" t="s">
        <v>135</v>
      </c>
      <c r="J9" s="25" t="s">
        <v>136</v>
      </c>
      <c r="K9" s="25" t="s">
        <v>137</v>
      </c>
      <c r="L9" s="25" t="s">
        <v>138</v>
      </c>
      <c r="M9" s="25" t="s">
        <v>139</v>
      </c>
    </row>
    <row r="10" spans="1:15">
      <c r="A10" s="25" t="s">
        <v>124</v>
      </c>
      <c r="B10" s="25" t="s">
        <v>140</v>
      </c>
      <c r="C10" s="25" t="s">
        <v>141</v>
      </c>
      <c r="D10" s="25" t="s">
        <v>141</v>
      </c>
      <c r="E10" s="25" t="s">
        <v>141</v>
      </c>
      <c r="F10" s="25" t="s">
        <v>141</v>
      </c>
      <c r="G10" s="25" t="s">
        <v>141</v>
      </c>
      <c r="H10" s="25" t="s">
        <v>141</v>
      </c>
      <c r="I10" s="25" t="s">
        <v>141</v>
      </c>
      <c r="J10" s="25" t="s">
        <v>141</v>
      </c>
      <c r="K10" s="25" t="s">
        <v>141</v>
      </c>
      <c r="L10" s="25" t="s">
        <v>141</v>
      </c>
      <c r="M10" s="25" t="s">
        <v>141</v>
      </c>
    </row>
    <row r="11" spans="1:15">
      <c r="A11" s="25" t="s">
        <v>124</v>
      </c>
      <c r="B11" s="25" t="s">
        <v>194</v>
      </c>
      <c r="C11" s="26">
        <v>189826564.09999999</v>
      </c>
      <c r="D11" s="26">
        <v>637103782.02999997</v>
      </c>
      <c r="E11" s="26">
        <v>-607144827.45000005</v>
      </c>
      <c r="F11" s="26">
        <v>219785518.68000001</v>
      </c>
      <c r="G11" s="25" t="s">
        <v>182</v>
      </c>
      <c r="H11" s="25" t="s">
        <v>182</v>
      </c>
      <c r="I11" s="25" t="s">
        <v>182</v>
      </c>
      <c r="J11" s="26">
        <v>23478.11</v>
      </c>
      <c r="K11" s="26">
        <v>219762040.56999999</v>
      </c>
      <c r="L11" s="26">
        <v>219785518.68000001</v>
      </c>
      <c r="M11" s="25" t="s">
        <v>182</v>
      </c>
      <c r="N11" s="25" t="s">
        <v>18</v>
      </c>
      <c r="O11" s="25" t="s">
        <v>19</v>
      </c>
    </row>
    <row r="12" spans="1:15">
      <c r="A12" s="25" t="s">
        <v>124</v>
      </c>
      <c r="B12" s="25" t="s">
        <v>195</v>
      </c>
      <c r="C12" s="26">
        <v>225747830.91999999</v>
      </c>
      <c r="D12" s="26">
        <v>569783486.28999996</v>
      </c>
      <c r="E12" s="26">
        <v>-588617948.83000004</v>
      </c>
      <c r="F12" s="26">
        <v>206913368.38</v>
      </c>
      <c r="G12" s="25" t="s">
        <v>182</v>
      </c>
      <c r="H12" s="25" t="s">
        <v>182</v>
      </c>
      <c r="I12" s="25" t="s">
        <v>182</v>
      </c>
      <c r="J12" s="26">
        <v>123300</v>
      </c>
      <c r="K12" s="26">
        <v>206790068.38</v>
      </c>
      <c r="L12" s="26">
        <v>206913368.38</v>
      </c>
      <c r="M12" s="25" t="s">
        <v>182</v>
      </c>
      <c r="N12" s="25" t="s">
        <v>21</v>
      </c>
      <c r="O12" s="25" t="s">
        <v>22</v>
      </c>
    </row>
    <row r="13" spans="1:15">
      <c r="A13" s="25" t="s">
        <v>124</v>
      </c>
      <c r="B13" s="25" t="s">
        <v>196</v>
      </c>
      <c r="C13" s="26">
        <v>106338974.73</v>
      </c>
      <c r="D13" s="26">
        <v>265475971.77000001</v>
      </c>
      <c r="E13" s="26">
        <v>-268521387.86000001</v>
      </c>
      <c r="F13" s="26">
        <v>103293558.64</v>
      </c>
      <c r="G13" s="25" t="s">
        <v>182</v>
      </c>
      <c r="H13" s="25" t="s">
        <v>182</v>
      </c>
      <c r="I13" s="25" t="s">
        <v>182</v>
      </c>
      <c r="J13" s="26">
        <v>26455.62</v>
      </c>
      <c r="K13" s="26">
        <v>103267103.02</v>
      </c>
      <c r="L13" s="26">
        <v>103293558.64</v>
      </c>
      <c r="M13" s="25" t="s">
        <v>182</v>
      </c>
      <c r="N13" s="25" t="s">
        <v>24</v>
      </c>
      <c r="O13" s="25" t="s">
        <v>142</v>
      </c>
    </row>
    <row r="14" spans="1:15">
      <c r="A14" s="25" t="s">
        <v>124</v>
      </c>
      <c r="B14" s="25" t="s">
        <v>197</v>
      </c>
      <c r="C14" s="26">
        <v>158192161</v>
      </c>
      <c r="D14" s="26">
        <v>981527.38</v>
      </c>
      <c r="E14" s="26">
        <v>-11979775.720000001</v>
      </c>
      <c r="F14" s="26">
        <v>147193912.66</v>
      </c>
      <c r="G14" s="25" t="s">
        <v>182</v>
      </c>
      <c r="H14" s="25" t="s">
        <v>182</v>
      </c>
      <c r="I14" s="25" t="s">
        <v>182</v>
      </c>
      <c r="J14" s="26">
        <v>602243.14</v>
      </c>
      <c r="K14" s="26">
        <v>146591669.52000001</v>
      </c>
      <c r="L14" s="26">
        <v>147193912.66</v>
      </c>
      <c r="M14" s="25" t="s">
        <v>182</v>
      </c>
      <c r="N14" s="25" t="s">
        <v>27</v>
      </c>
      <c r="O14" s="25" t="s">
        <v>28</v>
      </c>
    </row>
    <row r="15" spans="1:15">
      <c r="A15" s="25" t="s">
        <v>124</v>
      </c>
      <c r="B15" s="25" t="s">
        <v>198</v>
      </c>
      <c r="C15" s="26">
        <v>100093442.02</v>
      </c>
      <c r="D15" s="26">
        <v>2278421.12</v>
      </c>
      <c r="E15" s="26">
        <v>-49686683.340000004</v>
      </c>
      <c r="F15" s="26">
        <v>52685179.799999997</v>
      </c>
      <c r="G15" s="25" t="s">
        <v>182</v>
      </c>
      <c r="H15" s="25" t="s">
        <v>182</v>
      </c>
      <c r="I15" s="25" t="s">
        <v>182</v>
      </c>
      <c r="J15" s="26">
        <v>267390.68</v>
      </c>
      <c r="K15" s="26">
        <v>52417789.119999997</v>
      </c>
      <c r="L15" s="26">
        <v>52685179.799999997</v>
      </c>
      <c r="M15" s="25" t="s">
        <v>182</v>
      </c>
      <c r="N15" s="25" t="s">
        <v>30</v>
      </c>
      <c r="O15" s="25" t="s">
        <v>199</v>
      </c>
    </row>
    <row r="16" spans="1:15">
      <c r="A16" s="25" t="s">
        <v>124</v>
      </c>
      <c r="B16" s="25" t="s">
        <v>200</v>
      </c>
      <c r="C16" s="26">
        <v>19671493.25</v>
      </c>
      <c r="D16" s="25" t="s">
        <v>182</v>
      </c>
      <c r="E16" s="26">
        <v>-637613.65</v>
      </c>
      <c r="F16" s="26">
        <v>19033879.600000001</v>
      </c>
      <c r="G16" s="25" t="s">
        <v>182</v>
      </c>
      <c r="H16" s="25" t="s">
        <v>182</v>
      </c>
      <c r="I16" s="25" t="s">
        <v>182</v>
      </c>
      <c r="J16" s="25" t="s">
        <v>182</v>
      </c>
      <c r="K16" s="26">
        <v>19033879.600000001</v>
      </c>
      <c r="L16" s="26">
        <v>19033879.600000001</v>
      </c>
      <c r="M16" s="25" t="s">
        <v>182</v>
      </c>
      <c r="N16" s="25" t="s">
        <v>33</v>
      </c>
      <c r="O16" s="25" t="s">
        <v>144</v>
      </c>
    </row>
    <row r="17" spans="1:15">
      <c r="A17" s="25" t="s">
        <v>124</v>
      </c>
      <c r="B17" s="25" t="s">
        <v>201</v>
      </c>
      <c r="C17" s="26">
        <v>23015920</v>
      </c>
      <c r="D17" s="26">
        <v>11124633.68</v>
      </c>
      <c r="E17" s="26">
        <v>-5777720.5999999996</v>
      </c>
      <c r="F17" s="26">
        <v>28362833.079999998</v>
      </c>
      <c r="G17" s="25" t="s">
        <v>182</v>
      </c>
      <c r="H17" s="25" t="s">
        <v>182</v>
      </c>
      <c r="I17" s="25" t="s">
        <v>182</v>
      </c>
      <c r="J17" s="26">
        <v>10834.67</v>
      </c>
      <c r="K17" s="26">
        <v>28351998.41</v>
      </c>
      <c r="L17" s="26">
        <v>28362833.079999998</v>
      </c>
      <c r="M17" s="25" t="s">
        <v>182</v>
      </c>
      <c r="N17" s="25" t="s">
        <v>36</v>
      </c>
      <c r="O17" s="25" t="s">
        <v>145</v>
      </c>
    </row>
    <row r="18" spans="1:15">
      <c r="A18" s="25" t="s">
        <v>124</v>
      </c>
      <c r="B18" s="25" t="s">
        <v>202</v>
      </c>
      <c r="C18" s="26">
        <v>8000000</v>
      </c>
      <c r="D18" s="26">
        <v>8000000</v>
      </c>
      <c r="E18" s="26">
        <v>-8462144.6099999994</v>
      </c>
      <c r="F18" s="26">
        <v>7537855.3899999997</v>
      </c>
      <c r="G18" s="25" t="s">
        <v>182</v>
      </c>
      <c r="H18" s="25" t="s">
        <v>182</v>
      </c>
      <c r="I18" s="25" t="s">
        <v>182</v>
      </c>
      <c r="J18" s="26">
        <v>78421.77</v>
      </c>
      <c r="K18" s="26">
        <v>7459433.6200000001</v>
      </c>
      <c r="L18" s="26">
        <v>7537855.3899999997</v>
      </c>
      <c r="M18" s="25" t="s">
        <v>182</v>
      </c>
      <c r="N18" s="25" t="s">
        <v>39</v>
      </c>
      <c r="O18" s="25" t="s">
        <v>146</v>
      </c>
    </row>
    <row r="19" spans="1:15">
      <c r="A19" s="25" t="s">
        <v>124</v>
      </c>
      <c r="B19" s="25" t="s">
        <v>203</v>
      </c>
      <c r="C19" s="26">
        <v>12000000</v>
      </c>
      <c r="D19" s="26">
        <v>104329.1</v>
      </c>
      <c r="E19" s="26">
        <v>-3370337.35</v>
      </c>
      <c r="F19" s="26">
        <v>8733991.75</v>
      </c>
      <c r="G19" s="25" t="s">
        <v>182</v>
      </c>
      <c r="H19" s="25" t="s">
        <v>182</v>
      </c>
      <c r="I19" s="25" t="s">
        <v>182</v>
      </c>
      <c r="J19" s="26">
        <v>300000</v>
      </c>
      <c r="K19" s="26">
        <v>8433991.75</v>
      </c>
      <c r="L19" s="26">
        <v>8733991.75</v>
      </c>
      <c r="M19" s="25" t="s">
        <v>182</v>
      </c>
      <c r="N19" s="25" t="s">
        <v>42</v>
      </c>
      <c r="O19" s="25" t="s">
        <v>147</v>
      </c>
    </row>
    <row r="20" spans="1:15">
      <c r="A20" s="25" t="s">
        <v>124</v>
      </c>
      <c r="B20" s="25" t="s">
        <v>204</v>
      </c>
      <c r="C20" s="26">
        <v>3850000</v>
      </c>
      <c r="D20" s="26">
        <v>15000</v>
      </c>
      <c r="E20" s="26">
        <v>-624723.24</v>
      </c>
      <c r="F20" s="26">
        <v>3240276.76</v>
      </c>
      <c r="G20" s="25" t="s">
        <v>182</v>
      </c>
      <c r="H20" s="25" t="s">
        <v>182</v>
      </c>
      <c r="I20" s="25" t="s">
        <v>182</v>
      </c>
      <c r="J20" s="25" t="s">
        <v>182</v>
      </c>
      <c r="K20" s="26">
        <v>3240276.76</v>
      </c>
      <c r="L20" s="26">
        <v>3240276.76</v>
      </c>
      <c r="M20" s="25" t="s">
        <v>182</v>
      </c>
      <c r="N20" s="25" t="s">
        <v>45</v>
      </c>
      <c r="O20" s="25" t="s">
        <v>148</v>
      </c>
    </row>
    <row r="21" spans="1:15">
      <c r="A21" s="25" t="s">
        <v>124</v>
      </c>
      <c r="B21" s="25" t="s">
        <v>205</v>
      </c>
      <c r="C21" s="26">
        <v>4400000</v>
      </c>
      <c r="D21" s="25" t="s">
        <v>182</v>
      </c>
      <c r="E21" s="26">
        <v>-452914.6</v>
      </c>
      <c r="F21" s="26">
        <v>3947085.4</v>
      </c>
      <c r="G21" s="25" t="s">
        <v>182</v>
      </c>
      <c r="H21" s="25" t="s">
        <v>182</v>
      </c>
      <c r="I21" s="25" t="s">
        <v>182</v>
      </c>
      <c r="J21" s="25" t="s">
        <v>182</v>
      </c>
      <c r="K21" s="26">
        <v>3947085.4</v>
      </c>
      <c r="L21" s="26">
        <v>3947085.4</v>
      </c>
      <c r="M21" s="25" t="s">
        <v>182</v>
      </c>
      <c r="N21" s="25" t="s">
        <v>48</v>
      </c>
      <c r="O21" s="25" t="s">
        <v>206</v>
      </c>
    </row>
    <row r="22" spans="1:15">
      <c r="A22" s="25" t="s">
        <v>124</v>
      </c>
      <c r="B22" s="25" t="s">
        <v>207</v>
      </c>
      <c r="C22" s="26">
        <v>13829299</v>
      </c>
      <c r="D22" s="26">
        <v>60612.01</v>
      </c>
      <c r="E22" s="26">
        <v>-6397565.3099999996</v>
      </c>
      <c r="F22" s="26">
        <v>7492345.7000000002</v>
      </c>
      <c r="G22" s="25" t="s">
        <v>182</v>
      </c>
      <c r="H22" s="25" t="s">
        <v>182</v>
      </c>
      <c r="I22" s="25" t="s">
        <v>182</v>
      </c>
      <c r="J22" s="25" t="s">
        <v>182</v>
      </c>
      <c r="K22" s="26">
        <v>7492345.7000000002</v>
      </c>
      <c r="L22" s="26">
        <v>7492345.7000000002</v>
      </c>
      <c r="M22" s="25" t="s">
        <v>182</v>
      </c>
      <c r="N22" s="25" t="s">
        <v>51</v>
      </c>
      <c r="O22" s="25" t="s">
        <v>150</v>
      </c>
    </row>
    <row r="23" spans="1:15">
      <c r="A23" s="25" t="s">
        <v>124</v>
      </c>
      <c r="B23" s="25" t="s">
        <v>208</v>
      </c>
      <c r="C23" s="26">
        <v>6524241.8700000001</v>
      </c>
      <c r="D23" s="26">
        <v>6524241.8700000001</v>
      </c>
      <c r="E23" s="26">
        <v>-6568641.5499999998</v>
      </c>
      <c r="F23" s="26">
        <v>6479842.1900000004</v>
      </c>
      <c r="G23" s="25" t="s">
        <v>182</v>
      </c>
      <c r="H23" s="25" t="s">
        <v>182</v>
      </c>
      <c r="I23" s="25" t="s">
        <v>182</v>
      </c>
      <c r="J23" s="25" t="s">
        <v>182</v>
      </c>
      <c r="K23" s="26">
        <v>6479842.1900000004</v>
      </c>
      <c r="L23" s="26">
        <v>6479842.1900000004</v>
      </c>
      <c r="M23" s="25" t="s">
        <v>182</v>
      </c>
      <c r="N23" s="25" t="s">
        <v>54</v>
      </c>
      <c r="O23" s="25" t="s">
        <v>151</v>
      </c>
    </row>
    <row r="24" spans="1:15">
      <c r="A24" s="25" t="s">
        <v>124</v>
      </c>
      <c r="B24" s="25" t="s">
        <v>209</v>
      </c>
      <c r="C24" s="26">
        <v>6420531.8600000003</v>
      </c>
      <c r="D24" s="26">
        <v>114000</v>
      </c>
      <c r="E24" s="26">
        <v>-1649048.93</v>
      </c>
      <c r="F24" s="26">
        <v>4885482.93</v>
      </c>
      <c r="G24" s="25" t="s">
        <v>182</v>
      </c>
      <c r="H24" s="25" t="s">
        <v>182</v>
      </c>
      <c r="I24" s="25" t="s">
        <v>182</v>
      </c>
      <c r="J24" s="25" t="s">
        <v>182</v>
      </c>
      <c r="K24" s="26">
        <v>4885482.93</v>
      </c>
      <c r="L24" s="26">
        <v>4885482.93</v>
      </c>
      <c r="M24" s="25" t="s">
        <v>182</v>
      </c>
      <c r="N24" s="25" t="s">
        <v>57</v>
      </c>
      <c r="O24" s="25" t="s">
        <v>152</v>
      </c>
    </row>
    <row r="25" spans="1:15">
      <c r="A25" s="25" t="s">
        <v>124</v>
      </c>
      <c r="B25" s="25" t="s">
        <v>210</v>
      </c>
      <c r="C25" s="26">
        <v>7989963.0499999998</v>
      </c>
      <c r="D25" s="26">
        <v>276150</v>
      </c>
      <c r="E25" s="26">
        <v>-2203909.3199999998</v>
      </c>
      <c r="F25" s="26">
        <v>6062203.7300000004</v>
      </c>
      <c r="G25" s="25" t="s">
        <v>182</v>
      </c>
      <c r="H25" s="25" t="s">
        <v>182</v>
      </c>
      <c r="I25" s="25" t="s">
        <v>182</v>
      </c>
      <c r="J25" s="26">
        <v>212798.48</v>
      </c>
      <c r="K25" s="26">
        <v>5849405.25</v>
      </c>
      <c r="L25" s="26">
        <v>6062203.7300000004</v>
      </c>
      <c r="M25" s="25" t="s">
        <v>182</v>
      </c>
      <c r="N25" s="25" t="s">
        <v>60</v>
      </c>
      <c r="O25" s="25" t="s">
        <v>211</v>
      </c>
    </row>
    <row r="26" spans="1:15">
      <c r="A26" s="25" t="s">
        <v>124</v>
      </c>
      <c r="B26" s="25" t="s">
        <v>212</v>
      </c>
      <c r="C26" s="26">
        <v>7914900</v>
      </c>
      <c r="D26" s="26">
        <v>101900</v>
      </c>
      <c r="E26" s="26">
        <v>-113341.68</v>
      </c>
      <c r="F26" s="26">
        <v>7903458.3200000003</v>
      </c>
      <c r="G26" s="25" t="s">
        <v>182</v>
      </c>
      <c r="H26" s="25" t="s">
        <v>182</v>
      </c>
      <c r="I26" s="25" t="s">
        <v>182</v>
      </c>
      <c r="J26" s="25" t="s">
        <v>182</v>
      </c>
      <c r="K26" s="26">
        <v>7903458.3200000003</v>
      </c>
      <c r="L26" s="26">
        <v>7903458.3200000003</v>
      </c>
      <c r="M26" s="25" t="s">
        <v>182</v>
      </c>
      <c r="N26" s="25" t="s">
        <v>63</v>
      </c>
      <c r="O26" s="25" t="s">
        <v>154</v>
      </c>
    </row>
    <row r="27" spans="1:15">
      <c r="A27" s="25" t="s">
        <v>124</v>
      </c>
      <c r="B27" s="25" t="s">
        <v>213</v>
      </c>
      <c r="C27" s="26">
        <v>6138815.7300000004</v>
      </c>
      <c r="D27" s="26">
        <v>2022783.04</v>
      </c>
      <c r="E27" s="26">
        <v>-3285109.02</v>
      </c>
      <c r="F27" s="26">
        <v>4876489.75</v>
      </c>
      <c r="G27" s="25" t="s">
        <v>182</v>
      </c>
      <c r="H27" s="25" t="s">
        <v>182</v>
      </c>
      <c r="I27" s="25" t="s">
        <v>182</v>
      </c>
      <c r="J27" s="25" t="s">
        <v>182</v>
      </c>
      <c r="K27" s="26">
        <v>4876489.75</v>
      </c>
      <c r="L27" s="26">
        <v>4876489.75</v>
      </c>
      <c r="M27" s="25" t="s">
        <v>182</v>
      </c>
      <c r="N27" s="25" t="s">
        <v>66</v>
      </c>
      <c r="O27" s="25" t="s">
        <v>152</v>
      </c>
    </row>
    <row r="28" spans="1:15">
      <c r="A28" s="25" t="s">
        <v>124</v>
      </c>
      <c r="B28" s="25" t="s">
        <v>214</v>
      </c>
      <c r="C28" s="26">
        <v>5331177.32</v>
      </c>
      <c r="D28" s="26">
        <v>5336</v>
      </c>
      <c r="E28" s="26">
        <v>-2742189.84</v>
      </c>
      <c r="F28" s="26">
        <v>2594323.48</v>
      </c>
      <c r="G28" s="25" t="s">
        <v>182</v>
      </c>
      <c r="H28" s="25" t="s">
        <v>182</v>
      </c>
      <c r="I28" s="25" t="s">
        <v>182</v>
      </c>
      <c r="J28" s="26">
        <v>18994</v>
      </c>
      <c r="K28" s="26">
        <v>2575329.48</v>
      </c>
      <c r="L28" s="26">
        <v>2594323.48</v>
      </c>
      <c r="M28" s="25" t="s">
        <v>182</v>
      </c>
      <c r="N28" s="25" t="s">
        <v>69</v>
      </c>
      <c r="O28" s="25" t="s">
        <v>215</v>
      </c>
    </row>
    <row r="29" spans="1:15">
      <c r="A29" s="25" t="s">
        <v>124</v>
      </c>
      <c r="B29" s="25" t="s">
        <v>216</v>
      </c>
      <c r="C29" s="26">
        <v>6545451</v>
      </c>
      <c r="D29" s="26">
        <v>119615</v>
      </c>
      <c r="E29" s="26">
        <v>-2748813.13</v>
      </c>
      <c r="F29" s="26">
        <v>3916252.87</v>
      </c>
      <c r="G29" s="25" t="s">
        <v>182</v>
      </c>
      <c r="H29" s="25" t="s">
        <v>182</v>
      </c>
      <c r="I29" s="25" t="s">
        <v>182</v>
      </c>
      <c r="J29" s="26">
        <v>35067.99</v>
      </c>
      <c r="K29" s="26">
        <v>3881184.88</v>
      </c>
      <c r="L29" s="26">
        <v>3916252.87</v>
      </c>
      <c r="M29" s="25" t="s">
        <v>182</v>
      </c>
      <c r="N29" s="25" t="s">
        <v>72</v>
      </c>
      <c r="O29" s="25" t="s">
        <v>192</v>
      </c>
    </row>
    <row r="30" spans="1:15">
      <c r="A30" s="25" t="s">
        <v>124</v>
      </c>
      <c r="B30" s="25" t="s">
        <v>217</v>
      </c>
      <c r="C30" s="26">
        <v>10000000</v>
      </c>
      <c r="D30" s="26">
        <v>54689831.280000001</v>
      </c>
      <c r="E30" s="26">
        <v>-27500204.48</v>
      </c>
      <c r="F30" s="26">
        <v>37189626.799999997</v>
      </c>
      <c r="G30" s="25" t="s">
        <v>182</v>
      </c>
      <c r="H30" s="25" t="s">
        <v>182</v>
      </c>
      <c r="I30" s="25" t="s">
        <v>182</v>
      </c>
      <c r="J30" s="25" t="s">
        <v>182</v>
      </c>
      <c r="K30" s="26">
        <v>37189626.799999997</v>
      </c>
      <c r="L30" s="26">
        <v>37189626.799999997</v>
      </c>
      <c r="M30" s="25" t="s">
        <v>182</v>
      </c>
      <c r="N30" s="25" t="s">
        <v>75</v>
      </c>
      <c r="O30" s="25" t="s">
        <v>157</v>
      </c>
    </row>
    <row r="31" spans="1:15">
      <c r="A31" s="25" t="s">
        <v>124</v>
      </c>
      <c r="B31" s="25" t="s">
        <v>218</v>
      </c>
      <c r="C31" s="26">
        <v>3023511.56</v>
      </c>
      <c r="D31" s="26">
        <v>65840.320000000007</v>
      </c>
      <c r="E31" s="26">
        <v>-1206284.28</v>
      </c>
      <c r="F31" s="26">
        <v>1883067.6</v>
      </c>
      <c r="G31" s="25" t="s">
        <v>182</v>
      </c>
      <c r="H31" s="25" t="s">
        <v>182</v>
      </c>
      <c r="I31" s="25" t="s">
        <v>182</v>
      </c>
      <c r="J31" s="26">
        <v>84206.5</v>
      </c>
      <c r="K31" s="26">
        <v>1798861.1</v>
      </c>
      <c r="L31" s="26">
        <v>1883067.6</v>
      </c>
      <c r="M31" s="25" t="s">
        <v>182</v>
      </c>
      <c r="N31" s="25" t="s">
        <v>78</v>
      </c>
      <c r="O31" s="25" t="s">
        <v>219</v>
      </c>
    </row>
    <row r="32" spans="1:15">
      <c r="A32" s="25" t="s">
        <v>124</v>
      </c>
      <c r="B32" s="25" t="s">
        <v>220</v>
      </c>
      <c r="C32" s="26">
        <v>3500000</v>
      </c>
      <c r="D32" s="25" t="s">
        <v>182</v>
      </c>
      <c r="E32" s="26">
        <v>-191743.95</v>
      </c>
      <c r="F32" s="26">
        <v>3308256.05</v>
      </c>
      <c r="G32" s="25" t="s">
        <v>182</v>
      </c>
      <c r="H32" s="25" t="s">
        <v>182</v>
      </c>
      <c r="I32" s="25" t="s">
        <v>182</v>
      </c>
      <c r="J32" s="25" t="s">
        <v>182</v>
      </c>
      <c r="K32" s="26">
        <v>3308256.05</v>
      </c>
      <c r="L32" s="26">
        <v>3308256.05</v>
      </c>
      <c r="M32" s="25" t="s">
        <v>182</v>
      </c>
      <c r="N32" s="25" t="s">
        <v>81</v>
      </c>
      <c r="O32" s="25" t="s">
        <v>221</v>
      </c>
    </row>
    <row r="33" spans="1:15">
      <c r="A33" s="25" t="s">
        <v>124</v>
      </c>
      <c r="B33" s="25" t="s">
        <v>222</v>
      </c>
      <c r="C33" s="26">
        <v>8914460</v>
      </c>
      <c r="D33" s="26">
        <v>200000</v>
      </c>
      <c r="E33" s="26">
        <v>-2141173.9</v>
      </c>
      <c r="F33" s="26">
        <v>6973286.0999999996</v>
      </c>
      <c r="G33" s="25" t="s">
        <v>182</v>
      </c>
      <c r="H33" s="25" t="s">
        <v>182</v>
      </c>
      <c r="I33" s="25" t="s">
        <v>182</v>
      </c>
      <c r="J33" s="26">
        <v>495825.09</v>
      </c>
      <c r="K33" s="26">
        <v>6477461.0099999998</v>
      </c>
      <c r="L33" s="26">
        <v>6973286.0999999996</v>
      </c>
      <c r="M33" s="25" t="s">
        <v>182</v>
      </c>
      <c r="N33" s="25" t="s">
        <v>84</v>
      </c>
      <c r="O33" s="25" t="s">
        <v>85</v>
      </c>
    </row>
    <row r="34" spans="1:15">
      <c r="A34" s="25" t="s">
        <v>124</v>
      </c>
      <c r="B34" s="25" t="s">
        <v>223</v>
      </c>
      <c r="C34" s="26">
        <v>5850980</v>
      </c>
      <c r="D34" s="26">
        <v>175000</v>
      </c>
      <c r="E34" s="26">
        <v>-2227210.0299999998</v>
      </c>
      <c r="F34" s="26">
        <v>3798769.97</v>
      </c>
      <c r="G34" s="25" t="s">
        <v>182</v>
      </c>
      <c r="H34" s="25" t="s">
        <v>182</v>
      </c>
      <c r="I34" s="25" t="s">
        <v>182</v>
      </c>
      <c r="J34" s="26">
        <v>31533.41</v>
      </c>
      <c r="K34" s="26">
        <v>3767236.56</v>
      </c>
      <c r="L34" s="26">
        <v>3798769.97</v>
      </c>
      <c r="M34" s="25" t="s">
        <v>182</v>
      </c>
      <c r="N34" s="25" t="s">
        <v>87</v>
      </c>
      <c r="O34" s="25" t="s">
        <v>88</v>
      </c>
    </row>
    <row r="35" spans="1:15">
      <c r="A35" s="25" t="s">
        <v>124</v>
      </c>
      <c r="B35" s="25" t="s">
        <v>224</v>
      </c>
      <c r="C35" s="26">
        <v>2333243.2000000002</v>
      </c>
      <c r="D35" s="25" t="s">
        <v>182</v>
      </c>
      <c r="E35" s="26">
        <v>-506676.09</v>
      </c>
      <c r="F35" s="26">
        <v>1826567.11</v>
      </c>
      <c r="G35" s="25" t="s">
        <v>182</v>
      </c>
      <c r="H35" s="25" t="s">
        <v>182</v>
      </c>
      <c r="I35" s="25" t="s">
        <v>182</v>
      </c>
      <c r="J35" s="26">
        <v>85138.01</v>
      </c>
      <c r="K35" s="26">
        <v>1741429.1</v>
      </c>
      <c r="L35" s="26">
        <v>1826567.11</v>
      </c>
      <c r="M35" s="25" t="s">
        <v>182</v>
      </c>
      <c r="N35" s="25" t="s">
        <v>90</v>
      </c>
      <c r="O35" s="25" t="s">
        <v>160</v>
      </c>
    </row>
    <row r="36" spans="1:15">
      <c r="A36" s="25" t="s">
        <v>124</v>
      </c>
      <c r="B36" s="25" t="s">
        <v>225</v>
      </c>
      <c r="C36" s="26">
        <v>3244782.3</v>
      </c>
      <c r="D36" s="25" t="s">
        <v>182</v>
      </c>
      <c r="E36" s="26">
        <v>-792766.65</v>
      </c>
      <c r="F36" s="26">
        <v>2452015.65</v>
      </c>
      <c r="G36" s="25" t="s">
        <v>182</v>
      </c>
      <c r="H36" s="25" t="s">
        <v>182</v>
      </c>
      <c r="I36" s="25" t="s">
        <v>182</v>
      </c>
      <c r="J36" s="26">
        <v>62510.93</v>
      </c>
      <c r="K36" s="26">
        <v>2389504.7200000002</v>
      </c>
      <c r="L36" s="26">
        <v>2452015.65</v>
      </c>
      <c r="M36" s="25" t="s">
        <v>182</v>
      </c>
      <c r="N36" s="25" t="s">
        <v>93</v>
      </c>
      <c r="O36" s="25" t="s">
        <v>193</v>
      </c>
    </row>
    <row r="37" spans="1:15">
      <c r="A37" s="25" t="s">
        <v>124</v>
      </c>
      <c r="B37" s="25" t="s">
        <v>226</v>
      </c>
      <c r="C37" s="26">
        <v>1580000</v>
      </c>
      <c r="D37" s="25" t="s">
        <v>182</v>
      </c>
      <c r="E37" s="26">
        <v>-270313.99</v>
      </c>
      <c r="F37" s="26">
        <v>1309686.01</v>
      </c>
      <c r="G37" s="25" t="s">
        <v>182</v>
      </c>
      <c r="H37" s="25" t="s">
        <v>182</v>
      </c>
      <c r="I37" s="25" t="s">
        <v>182</v>
      </c>
      <c r="J37" s="26">
        <v>156843.4</v>
      </c>
      <c r="K37" s="26">
        <v>1152842.6100000001</v>
      </c>
      <c r="L37" s="26">
        <v>1309686.01</v>
      </c>
      <c r="M37" s="25" t="s">
        <v>182</v>
      </c>
      <c r="N37" s="25" t="s">
        <v>96</v>
      </c>
      <c r="O37" s="25" t="s">
        <v>162</v>
      </c>
    </row>
    <row r="38" spans="1:15">
      <c r="A38" s="25" t="s">
        <v>124</v>
      </c>
      <c r="B38" s="25" t="s">
        <v>227</v>
      </c>
      <c r="C38" s="26">
        <v>811195.58</v>
      </c>
      <c r="D38" s="26">
        <v>250000</v>
      </c>
      <c r="E38" s="26">
        <v>-430852.95</v>
      </c>
      <c r="F38" s="26">
        <v>630342.63</v>
      </c>
      <c r="G38" s="25" t="s">
        <v>182</v>
      </c>
      <c r="H38" s="25" t="s">
        <v>182</v>
      </c>
      <c r="I38" s="25" t="s">
        <v>182</v>
      </c>
      <c r="J38" s="25" t="s">
        <v>182</v>
      </c>
      <c r="K38" s="26">
        <v>630342.63</v>
      </c>
      <c r="L38" s="26">
        <v>630342.63</v>
      </c>
      <c r="M38" s="25" t="s">
        <v>182</v>
      </c>
      <c r="N38" s="25" t="s">
        <v>99</v>
      </c>
      <c r="O38" s="25" t="s">
        <v>228</v>
      </c>
    </row>
    <row r="39" spans="1:15">
      <c r="A39" s="25" t="s">
        <v>124</v>
      </c>
      <c r="B39" s="25" t="s">
        <v>229</v>
      </c>
      <c r="C39" s="26">
        <v>1973000</v>
      </c>
      <c r="D39" s="25" t="s">
        <v>182</v>
      </c>
      <c r="E39" s="26">
        <v>-759274.66</v>
      </c>
      <c r="F39" s="26">
        <v>1213725.3400000001</v>
      </c>
      <c r="G39" s="25" t="s">
        <v>182</v>
      </c>
      <c r="H39" s="25" t="s">
        <v>182</v>
      </c>
      <c r="I39" s="25" t="s">
        <v>182</v>
      </c>
      <c r="J39" s="25">
        <v>744.31</v>
      </c>
      <c r="K39" s="26">
        <v>1212981.03</v>
      </c>
      <c r="L39" s="26">
        <v>1213725.3400000001</v>
      </c>
      <c r="M39" s="25" t="s">
        <v>182</v>
      </c>
      <c r="N39" s="25" t="s">
        <v>102</v>
      </c>
      <c r="O39" s="25" t="s">
        <v>230</v>
      </c>
    </row>
    <row r="40" spans="1:15">
      <c r="A40" s="25" t="s">
        <v>124</v>
      </c>
      <c r="B40" s="25" t="s">
        <v>231</v>
      </c>
      <c r="C40" s="25" t="s">
        <v>182</v>
      </c>
      <c r="D40" s="26">
        <v>3478460.63</v>
      </c>
      <c r="E40" s="25" t="s">
        <v>182</v>
      </c>
      <c r="F40" s="26">
        <v>3478460.63</v>
      </c>
      <c r="G40" s="25" t="s">
        <v>182</v>
      </c>
      <c r="H40" s="25" t="s">
        <v>182</v>
      </c>
      <c r="I40" s="25" t="s">
        <v>182</v>
      </c>
      <c r="J40" s="25" t="s">
        <v>182</v>
      </c>
      <c r="K40" s="26">
        <v>3478460.63</v>
      </c>
      <c r="L40" s="26">
        <v>3478460.63</v>
      </c>
      <c r="M40" s="25" t="s">
        <v>182</v>
      </c>
      <c r="N40" s="25" t="s">
        <v>165</v>
      </c>
      <c r="O40" s="25" t="s">
        <v>166</v>
      </c>
    </row>
    <row r="41" spans="1:15">
      <c r="A41" s="25" t="s">
        <v>124</v>
      </c>
      <c r="B41" s="25" t="s">
        <v>232</v>
      </c>
      <c r="C41" s="26">
        <v>2000000</v>
      </c>
      <c r="D41" s="25" t="s">
        <v>182</v>
      </c>
      <c r="E41" s="26">
        <v>-445935.9</v>
      </c>
      <c r="F41" s="26">
        <v>1554064.1</v>
      </c>
      <c r="G41" s="25" t="s">
        <v>182</v>
      </c>
      <c r="H41" s="25" t="s">
        <v>182</v>
      </c>
      <c r="I41" s="25" t="s">
        <v>182</v>
      </c>
      <c r="J41" s="25" t="s">
        <v>182</v>
      </c>
      <c r="K41" s="26">
        <v>1554064.1</v>
      </c>
      <c r="L41" s="26">
        <v>1554064.1</v>
      </c>
      <c r="M41" s="25" t="s">
        <v>182</v>
      </c>
      <c r="N41" s="25" t="s">
        <v>105</v>
      </c>
      <c r="O41" s="25" t="s">
        <v>233</v>
      </c>
    </row>
    <row r="42" spans="1:15">
      <c r="A42" s="25" t="s">
        <v>124</v>
      </c>
      <c r="B42" s="25" t="s">
        <v>234</v>
      </c>
      <c r="C42" s="26">
        <v>2500000</v>
      </c>
      <c r="D42" s="26">
        <v>574848.51</v>
      </c>
      <c r="E42" s="26">
        <v>-1024376.03</v>
      </c>
      <c r="F42" s="26">
        <v>2050472.48</v>
      </c>
      <c r="G42" s="25" t="s">
        <v>182</v>
      </c>
      <c r="H42" s="25" t="s">
        <v>182</v>
      </c>
      <c r="I42" s="25" t="s">
        <v>182</v>
      </c>
      <c r="J42" s="26">
        <v>45225.23</v>
      </c>
      <c r="K42" s="26">
        <v>2005247.25</v>
      </c>
      <c r="L42" s="26">
        <v>2050472.48</v>
      </c>
      <c r="M42" s="25" t="s">
        <v>182</v>
      </c>
      <c r="N42" s="25" t="s">
        <v>108</v>
      </c>
      <c r="O42" s="25" t="s">
        <v>235</v>
      </c>
    </row>
    <row r="43" spans="1:15">
      <c r="A43" s="25" t="s">
        <v>124</v>
      </c>
      <c r="B43" s="25" t="s">
        <v>236</v>
      </c>
      <c r="C43" s="25" t="s">
        <v>182</v>
      </c>
      <c r="D43" s="26">
        <v>3907195.48</v>
      </c>
      <c r="E43" s="26">
        <v>-1807.4</v>
      </c>
      <c r="F43" s="26">
        <v>3905388.08</v>
      </c>
      <c r="G43" s="25" t="s">
        <v>182</v>
      </c>
      <c r="H43" s="25" t="s">
        <v>182</v>
      </c>
      <c r="I43" s="25" t="s">
        <v>182</v>
      </c>
      <c r="J43" s="25" t="s">
        <v>182</v>
      </c>
      <c r="K43" s="26">
        <v>3905388.08</v>
      </c>
      <c r="L43" s="26">
        <v>3905388.08</v>
      </c>
      <c r="M43" s="25" t="s">
        <v>182</v>
      </c>
      <c r="N43" s="25" t="s">
        <v>169</v>
      </c>
      <c r="O43" s="25" t="s">
        <v>170</v>
      </c>
    </row>
    <row r="44" spans="1:15">
      <c r="A44" s="25" t="s">
        <v>124</v>
      </c>
      <c r="B44" s="25" t="s">
        <v>237</v>
      </c>
      <c r="C44" s="26">
        <v>150000000</v>
      </c>
      <c r="D44" s="26">
        <v>105173717.63</v>
      </c>
      <c r="E44" s="26">
        <v>-123095370.22</v>
      </c>
      <c r="F44" s="26">
        <v>132078347.41</v>
      </c>
      <c r="G44" s="25" t="s">
        <v>182</v>
      </c>
      <c r="H44" s="25" t="s">
        <v>182</v>
      </c>
      <c r="I44" s="25" t="s">
        <v>182</v>
      </c>
      <c r="J44" s="26">
        <v>444234.72</v>
      </c>
      <c r="K44" s="26">
        <v>131634112.69</v>
      </c>
      <c r="L44" s="26">
        <v>132078347.41</v>
      </c>
      <c r="M44" s="25" t="s">
        <v>182</v>
      </c>
      <c r="N44" s="25" t="s">
        <v>113</v>
      </c>
      <c r="O44" s="25" t="s">
        <v>171</v>
      </c>
    </row>
    <row r="45" spans="1:15">
      <c r="A45" s="25" t="s">
        <v>124</v>
      </c>
      <c r="B45" s="25" t="s">
        <v>238</v>
      </c>
      <c r="C45" s="26">
        <v>5000000</v>
      </c>
      <c r="D45" s="26">
        <v>3592696</v>
      </c>
      <c r="E45" s="26">
        <v>-4370328.83</v>
      </c>
      <c r="F45" s="26">
        <v>4222367.17</v>
      </c>
      <c r="G45" s="25" t="s">
        <v>182</v>
      </c>
      <c r="H45" s="25" t="s">
        <v>182</v>
      </c>
      <c r="I45" s="25" t="s">
        <v>182</v>
      </c>
      <c r="J45" s="25" t="s">
        <v>182</v>
      </c>
      <c r="K45" s="26">
        <v>4222367.17</v>
      </c>
      <c r="L45" s="26">
        <v>4222367.17</v>
      </c>
      <c r="M45" s="25" t="s">
        <v>182</v>
      </c>
      <c r="N45" s="25" t="s">
        <v>114</v>
      </c>
      <c r="O45" s="25" t="s">
        <v>172</v>
      </c>
    </row>
    <row r="46" spans="1:15">
      <c r="A46" s="25" t="s">
        <v>124</v>
      </c>
      <c r="B46" s="25" t="s">
        <v>239</v>
      </c>
      <c r="C46" s="26">
        <v>5000000</v>
      </c>
      <c r="D46" s="25" t="s">
        <v>182</v>
      </c>
      <c r="E46" s="26">
        <v>-1629904.04</v>
      </c>
      <c r="F46" s="26">
        <v>3370095.96</v>
      </c>
      <c r="G46" s="25" t="s">
        <v>182</v>
      </c>
      <c r="H46" s="25" t="s">
        <v>182</v>
      </c>
      <c r="I46" s="25" t="s">
        <v>182</v>
      </c>
      <c r="J46" s="26">
        <v>7688.46</v>
      </c>
      <c r="K46" s="26">
        <v>3362407.5</v>
      </c>
      <c r="L46" s="26">
        <v>3370095.96</v>
      </c>
      <c r="M46" s="25" t="s">
        <v>182</v>
      </c>
      <c r="N46" s="25" t="s">
        <v>111</v>
      </c>
      <c r="O46" s="25" t="s">
        <v>240</v>
      </c>
    </row>
    <row r="47" spans="1:15">
      <c r="A47" s="25" t="s">
        <v>124</v>
      </c>
      <c r="B47" s="25" t="s">
        <v>241</v>
      </c>
      <c r="C47" s="25" t="s">
        <v>182</v>
      </c>
      <c r="D47" s="26">
        <v>18500000</v>
      </c>
      <c r="E47" s="26">
        <v>-7500000</v>
      </c>
      <c r="F47" s="26">
        <v>11000000</v>
      </c>
      <c r="G47" s="25" t="s">
        <v>182</v>
      </c>
      <c r="H47" s="25" t="s">
        <v>182</v>
      </c>
      <c r="I47" s="25" t="s">
        <v>182</v>
      </c>
      <c r="J47" s="25" t="s">
        <v>182</v>
      </c>
      <c r="K47" s="26">
        <v>11000000</v>
      </c>
      <c r="L47" s="26">
        <v>11000000</v>
      </c>
      <c r="M47" s="25" t="s">
        <v>182</v>
      </c>
      <c r="N47" s="25" t="s">
        <v>112</v>
      </c>
      <c r="O47" s="25" t="s">
        <v>174</v>
      </c>
    </row>
    <row r="48" spans="1:15">
      <c r="A48" s="25" t="s">
        <v>124</v>
      </c>
      <c r="B48" s="25" t="s">
        <v>242</v>
      </c>
      <c r="C48" s="25" t="s">
        <v>182</v>
      </c>
      <c r="D48" s="26">
        <v>1555000</v>
      </c>
      <c r="E48" s="26">
        <v>-569341.1</v>
      </c>
      <c r="F48" s="26">
        <v>985658.9</v>
      </c>
      <c r="G48" s="25" t="s">
        <v>182</v>
      </c>
      <c r="H48" s="25" t="s">
        <v>182</v>
      </c>
      <c r="I48" s="25" t="s">
        <v>182</v>
      </c>
      <c r="J48" s="25" t="s">
        <v>182</v>
      </c>
      <c r="K48" s="26">
        <v>985658.9</v>
      </c>
      <c r="L48" s="26">
        <v>985658.9</v>
      </c>
      <c r="M48" s="25" t="s">
        <v>182</v>
      </c>
      <c r="N48" s="25" t="s">
        <v>184</v>
      </c>
      <c r="O48" s="25" t="s">
        <v>185</v>
      </c>
    </row>
    <row r="49" spans="1:15">
      <c r="A49" s="25" t="s">
        <v>124</v>
      </c>
      <c r="B49" s="25" t="s">
        <v>243</v>
      </c>
      <c r="C49" s="25" t="s">
        <v>182</v>
      </c>
      <c r="D49" s="26">
        <v>6500000</v>
      </c>
      <c r="E49" s="26">
        <v>-6500000</v>
      </c>
      <c r="F49" s="25" t="s">
        <v>182</v>
      </c>
      <c r="G49" s="25" t="s">
        <v>182</v>
      </c>
      <c r="H49" s="25" t="s">
        <v>182</v>
      </c>
      <c r="I49" s="25" t="s">
        <v>182</v>
      </c>
      <c r="J49" s="25" t="s">
        <v>182</v>
      </c>
      <c r="K49" s="25" t="s">
        <v>182</v>
      </c>
      <c r="L49" s="25" t="s">
        <v>182</v>
      </c>
      <c r="M49" s="25" t="s">
        <v>182</v>
      </c>
      <c r="N49" s="25" t="s">
        <v>244</v>
      </c>
      <c r="O49" s="25" t="s">
        <v>245</v>
      </c>
    </row>
    <row r="50" spans="1:15">
      <c r="C50" s="26">
        <f>SUM(C11:C49)</f>
        <v>1117561938.49</v>
      </c>
      <c r="D50" s="26">
        <f t="shared" ref="D50:L50" si="0">SUM(D11:D49)</f>
        <v>1702754379.1399999</v>
      </c>
      <c r="E50" s="26">
        <f t="shared" si="0"/>
        <v>-1752148260.5300002</v>
      </c>
      <c r="F50" s="26">
        <f t="shared" si="0"/>
        <v>1068168057.1000001</v>
      </c>
      <c r="G50" s="26">
        <f t="shared" si="0"/>
        <v>0</v>
      </c>
      <c r="H50" s="26">
        <f t="shared" si="0"/>
        <v>0</v>
      </c>
      <c r="I50" s="26">
        <f t="shared" si="0"/>
        <v>0</v>
      </c>
      <c r="J50" s="26">
        <f t="shared" si="0"/>
        <v>3112934.5199999996</v>
      </c>
      <c r="K50" s="26">
        <f t="shared" si="0"/>
        <v>1065055122.5799999</v>
      </c>
      <c r="L50" s="26">
        <f t="shared" si="0"/>
        <v>1068168057.1000001</v>
      </c>
    </row>
  </sheetData>
  <pageMargins left="0.70866141732283472" right="0.70866141732283472" top="0.74803149606299213" bottom="0.74803149606299213" header="0.31496062992125984" footer="0.31496062992125984"/>
  <pageSetup scale="94"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2017</vt:lpstr>
      <vt:lpstr>Reporte R3</vt:lpstr>
      <vt:lpstr>Proyectos edo sit pptal 2017</vt:lpstr>
      <vt:lpstr>'Proyectos edo sit pptal 2017'!Área_de_impresión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2018-01-24T22:55:55Z</cp:lastPrinted>
  <dcterms:created xsi:type="dcterms:W3CDTF">2014-10-22T05:35:08Z</dcterms:created>
  <dcterms:modified xsi:type="dcterms:W3CDTF">2018-03-14T17:34:20Z</dcterms:modified>
</cp:coreProperties>
</file>