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9270"/>
  </bookViews>
  <sheets>
    <sheet name="IAPPE 2021" sheetId="1" r:id="rId1"/>
  </sheets>
  <externalReferences>
    <externalReference r:id="rId2"/>
    <externalReference r:id="rId3"/>
    <externalReference r:id="rId4"/>
  </externalReferences>
  <definedNames>
    <definedName name="CVE" localSheetId="0">#REF!</definedName>
    <definedName name="CVE">#REF!</definedName>
    <definedName name="FOR" localSheetId="0">#REF!</definedName>
    <definedName name="FOR">#REF!</definedName>
    <definedName name="HOM" localSheetId="0">[3]Hoja4!#REF!</definedName>
    <definedName name="HOM">[3]Hoja4!#REF!</definedName>
    <definedName name="SAPBEXrevision" hidden="1">1</definedName>
    <definedName name="SAPBEXsysID" hidden="1">"BW1"</definedName>
    <definedName name="SAPBEXwbID" hidden="1">"DID4WN5RMH28TSZQY81LPTFPJ"</definedName>
    <definedName name="UNO" localSheetId="0">[3]Hoja3!#REF!</definedName>
    <definedName name="UNO">[3]Hoja3!#REF!</definedName>
  </definedNames>
  <calcPr calcId="144525"/>
</workbook>
</file>

<file path=xl/calcChain.xml><?xml version="1.0" encoding="utf-8"?>
<calcChain xmlns="http://schemas.openxmlformats.org/spreadsheetml/2006/main">
  <c r="Q76" i="1" l="1"/>
  <c r="P76" i="1"/>
  <c r="O76" i="1"/>
  <c r="N76" i="1"/>
  <c r="M76" i="1"/>
  <c r="L76" i="1"/>
  <c r="K76" i="1"/>
  <c r="J76" i="1"/>
  <c r="I76" i="1"/>
  <c r="H76" i="1"/>
  <c r="G76" i="1"/>
  <c r="F76" i="1"/>
  <c r="D76" i="1"/>
  <c r="Q72" i="1"/>
  <c r="P72" i="1"/>
  <c r="O72" i="1"/>
  <c r="N72" i="1"/>
  <c r="M72" i="1"/>
  <c r="L72" i="1"/>
  <c r="K72" i="1"/>
  <c r="J72" i="1"/>
  <c r="I72" i="1"/>
  <c r="H72" i="1"/>
  <c r="G72" i="1"/>
  <c r="F72" i="1"/>
  <c r="D72" i="1"/>
  <c r="D71" i="1"/>
  <c r="D64" i="1" s="1"/>
  <c r="Q64" i="1"/>
  <c r="P64" i="1"/>
  <c r="O64" i="1"/>
  <c r="N64" i="1"/>
  <c r="M64" i="1"/>
  <c r="L64" i="1"/>
  <c r="K64" i="1"/>
  <c r="J64" i="1"/>
  <c r="I64" i="1"/>
  <c r="H64" i="1"/>
  <c r="G64" i="1"/>
  <c r="F64" i="1"/>
  <c r="D62" i="1"/>
  <c r="D60" i="1" s="1"/>
  <c r="Q60" i="1"/>
  <c r="P60" i="1"/>
  <c r="O60" i="1"/>
  <c r="N60" i="1"/>
  <c r="M60" i="1"/>
  <c r="L60" i="1"/>
  <c r="K60" i="1"/>
  <c r="J60" i="1"/>
  <c r="I60" i="1"/>
  <c r="H60" i="1"/>
  <c r="G60" i="1"/>
  <c r="F60" i="1"/>
  <c r="Q59" i="1"/>
  <c r="Q50" i="1" s="1"/>
  <c r="P59" i="1"/>
  <c r="O59" i="1"/>
  <c r="N59" i="1"/>
  <c r="N50" i="1" s="1"/>
  <c r="N11" i="1" s="1"/>
  <c r="N9" i="1" s="1"/>
  <c r="M59" i="1"/>
  <c r="M50" i="1" s="1"/>
  <c r="L59" i="1"/>
  <c r="K59" i="1"/>
  <c r="J59" i="1"/>
  <c r="I59" i="1"/>
  <c r="D59" i="1" s="1"/>
  <c r="H59" i="1"/>
  <c r="F59" i="1"/>
  <c r="D56" i="1"/>
  <c r="D54" i="1"/>
  <c r="D53" i="1"/>
  <c r="D52" i="1"/>
  <c r="D51" i="1"/>
  <c r="D50" i="1" s="1"/>
  <c r="P50" i="1"/>
  <c r="O50" i="1"/>
  <c r="L50" i="1"/>
  <c r="K50" i="1"/>
  <c r="J50" i="1"/>
  <c r="H50" i="1"/>
  <c r="G50" i="1"/>
  <c r="F50" i="1"/>
  <c r="D45" i="1"/>
  <c r="D44" i="1"/>
  <c r="D42" i="1"/>
  <c r="D40" i="1" s="1"/>
  <c r="Q40" i="1"/>
  <c r="P40" i="1"/>
  <c r="O40" i="1"/>
  <c r="N40" i="1"/>
  <c r="M40" i="1"/>
  <c r="L40" i="1"/>
  <c r="K40" i="1"/>
  <c r="J40" i="1"/>
  <c r="I40" i="1"/>
  <c r="H40" i="1"/>
  <c r="G40" i="1"/>
  <c r="F40" i="1"/>
  <c r="D39" i="1"/>
  <c r="D38" i="1"/>
  <c r="D37" i="1"/>
  <c r="D36" i="1"/>
  <c r="D35" i="1"/>
  <c r="D34" i="1"/>
  <c r="D33" i="1"/>
  <c r="D30" i="1" s="1"/>
  <c r="D32" i="1"/>
  <c r="D31" i="1"/>
  <c r="Q30" i="1"/>
  <c r="P30" i="1"/>
  <c r="P11" i="1" s="1"/>
  <c r="P9" i="1" s="1"/>
  <c r="O30" i="1"/>
  <c r="N30" i="1"/>
  <c r="M30" i="1"/>
  <c r="L30" i="1"/>
  <c r="L11" i="1" s="1"/>
  <c r="L9" i="1" s="1"/>
  <c r="K30" i="1"/>
  <c r="J30" i="1"/>
  <c r="I30" i="1"/>
  <c r="H30" i="1"/>
  <c r="H11" i="1" s="1"/>
  <c r="H9" i="1" s="1"/>
  <c r="G30" i="1"/>
  <c r="F30" i="1"/>
  <c r="D29" i="1"/>
  <c r="D27" i="1"/>
  <c r="D26" i="1"/>
  <c r="D25" i="1"/>
  <c r="D24" i="1"/>
  <c r="D23" i="1"/>
  <c r="D22" i="1"/>
  <c r="D21" i="1"/>
  <c r="Q20" i="1"/>
  <c r="P20" i="1"/>
  <c r="O20" i="1"/>
  <c r="N20" i="1"/>
  <c r="M20" i="1"/>
  <c r="L20" i="1"/>
  <c r="K20" i="1"/>
  <c r="J20" i="1"/>
  <c r="I20" i="1"/>
  <c r="H20" i="1"/>
  <c r="G20" i="1"/>
  <c r="F20" i="1"/>
  <c r="D20" i="1"/>
  <c r="D19" i="1"/>
  <c r="D18" i="1"/>
  <c r="D17" i="1"/>
  <c r="D16" i="1"/>
  <c r="D15" i="1"/>
  <c r="D14" i="1"/>
  <c r="D13" i="1"/>
  <c r="Q12" i="1"/>
  <c r="Q11" i="1" s="1"/>
  <c r="Q9" i="1" s="1"/>
  <c r="P12" i="1"/>
  <c r="O12" i="1"/>
  <c r="N12" i="1"/>
  <c r="M12" i="1"/>
  <c r="M11" i="1" s="1"/>
  <c r="M9" i="1" s="1"/>
  <c r="L12" i="1"/>
  <c r="K12" i="1"/>
  <c r="J12" i="1"/>
  <c r="I12" i="1"/>
  <c r="H12" i="1"/>
  <c r="G12" i="1"/>
  <c r="F12" i="1"/>
  <c r="D12" i="1"/>
  <c r="O11" i="1"/>
  <c r="O9" i="1" s="1"/>
  <c r="K11" i="1"/>
  <c r="K9" i="1" s="1"/>
  <c r="J11" i="1"/>
  <c r="J9" i="1" s="1"/>
  <c r="G11" i="1"/>
  <c r="G9" i="1" s="1"/>
  <c r="F11" i="1"/>
  <c r="F9" i="1" s="1"/>
  <c r="D11" i="1" l="1"/>
  <c r="E11" i="1" s="1"/>
  <c r="I11" i="1"/>
  <c r="I9" i="1" s="1"/>
  <c r="I50" i="1"/>
</calcChain>
</file>

<file path=xl/sharedStrings.xml><?xml version="1.0" encoding="utf-8"?>
<sst xmlns="http://schemas.openxmlformats.org/spreadsheetml/2006/main" count="150" uniqueCount="150">
  <si>
    <t>INFORMACION ADICIONAL AL PROYECTO DE PRESUPUESTO DE EGRESOS</t>
  </si>
  <si>
    <t>CALENDARIO EGRESO 2021</t>
  </si>
  <si>
    <t>(Pesos)</t>
  </si>
  <si>
    <t>SISTEMA PARA EL DESARROLLO INTEGRAL DE LA FAMILIA DEL ESTADO DE GUANAJUATO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</si>
  <si>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</si>
  <si>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</si>
  <si>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</si>
  <si>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</si>
  <si>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</si>
  <si>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</si>
  <si>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</si>
  <si>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</si>
  <si>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</si>
  <si>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</si>
  <si>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</si>
  <si>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</si>
  <si>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</si>
  <si>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</si>
  <si>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</si>
  <si>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11N</t>
  </si>
  <si>
    <t>Remuneraciones al Personal de Carácter Permanente</t>
  </si>
  <si>
    <t>12N</t>
  </si>
  <si>
    <t>Remuneraciones al Personal de Carácter Transitorio</t>
  </si>
  <si>
    <t>13N</t>
  </si>
  <si>
    <t>Remuneraciones Adicionales y Especiales</t>
  </si>
  <si>
    <t>14N</t>
  </si>
  <si>
    <t>Seguridad Social</t>
  </si>
  <si>
    <t>15N</t>
  </si>
  <si>
    <t>Otras Prestaciones Sociales y Económicas</t>
  </si>
  <si>
    <t>16N</t>
  </si>
  <si>
    <t>Previsiones</t>
  </si>
  <si>
    <t>17N</t>
  </si>
  <si>
    <t>Pago de Estímulos a Servidores Públicos</t>
  </si>
  <si>
    <t>Materiales y Suministros</t>
  </si>
  <si>
    <t>21N</t>
  </si>
  <si>
    <t>Materiales de Administración, Emisión de Documentos y Artículos Oficiales</t>
  </si>
  <si>
    <t>22N</t>
  </si>
  <si>
    <t>Alimentos y Utensilios</t>
  </si>
  <si>
    <t>23N</t>
  </si>
  <si>
    <t>Materias Primas y Materiales de Producción y Comercialización</t>
  </si>
  <si>
    <t>24N</t>
  </si>
  <si>
    <t>Materiales y Artículos de Construcción y de Reparación</t>
  </si>
  <si>
    <t>25N</t>
  </si>
  <si>
    <t>Productos Químicos, Farmacéuticos y de Laboratorio</t>
  </si>
  <si>
    <t>26N</t>
  </si>
  <si>
    <t>Combustibles, Lubricantes y Aditivos</t>
  </si>
  <si>
    <t>27N</t>
  </si>
  <si>
    <t>Vestuario, Blancos, Prendas de Protección y Artículos Deportivos</t>
  </si>
  <si>
    <t>28N</t>
  </si>
  <si>
    <t>Materiales y Suministros para Seguridad</t>
  </si>
  <si>
    <t>29N</t>
  </si>
  <si>
    <t>Herramientas, Refacciones y Accesorios Menores</t>
  </si>
  <si>
    <t>Servicios Generales</t>
  </si>
  <si>
    <t>31N</t>
  </si>
  <si>
    <t>Servicios Básicos</t>
  </si>
  <si>
    <t>32N</t>
  </si>
  <si>
    <t>Servicios de Arrendamiento</t>
  </si>
  <si>
    <t>33N</t>
  </si>
  <si>
    <t>Servicios Profesionales, Científicos, Técnicos y Otros Servicios</t>
  </si>
  <si>
    <t>34N</t>
  </si>
  <si>
    <t>Servicios Financieros, Bancarios y Comerciales</t>
  </si>
  <si>
    <t>35N</t>
  </si>
  <si>
    <t>Servicios de Instalación, Reparación, Mantenimiento y Conservación</t>
  </si>
  <si>
    <t>36N</t>
  </si>
  <si>
    <t>Servicios de Comunicación Social y Publicidad</t>
  </si>
  <si>
    <t>37N</t>
  </si>
  <si>
    <t>Servicios de Traslado y Viáticos</t>
  </si>
  <si>
    <t>38N</t>
  </si>
  <si>
    <t>Servicios Oficiales</t>
  </si>
  <si>
    <t>39N</t>
  </si>
  <si>
    <t>Otros Servicios Generales</t>
  </si>
  <si>
    <t>Transferencias, Asignaciones, Subsidios y Otras Ayudas</t>
  </si>
  <si>
    <t>41N</t>
  </si>
  <si>
    <t>Transferencias Internas y Asignaciones al Sector Público</t>
  </si>
  <si>
    <t>42N</t>
  </si>
  <si>
    <t>Transferencias al Resto del Sector Público</t>
  </si>
  <si>
    <t>43N</t>
  </si>
  <si>
    <t>Subsidios y Subvenciones</t>
  </si>
  <si>
    <t>44N</t>
  </si>
  <si>
    <t>Ayudas Sociales</t>
  </si>
  <si>
    <t>45N</t>
  </si>
  <si>
    <t>Pensiones y Jubilaciones</t>
  </si>
  <si>
    <t>46N</t>
  </si>
  <si>
    <t>Transferencias a Fideicomisos, Mandatos y Otros Análogos</t>
  </si>
  <si>
    <t>Transferencias a la Seguridad Social</t>
  </si>
  <si>
    <t>Donativos</t>
  </si>
  <si>
    <t>49N</t>
  </si>
  <si>
    <t>Transferencias al Exterior</t>
  </si>
  <si>
    <t>Bienes Muebles, Inmuebles e Intangibles</t>
  </si>
  <si>
    <t>51N</t>
  </si>
  <si>
    <t>Mobiliario y Equipo de Administración</t>
  </si>
  <si>
    <t>52N</t>
  </si>
  <si>
    <t>Mobiliario y Equipo Educacional y Recreativo</t>
  </si>
  <si>
    <t>53N</t>
  </si>
  <si>
    <t>Equipo e Instrumental Médico y de Laboratorio</t>
  </si>
  <si>
    <t>54N</t>
  </si>
  <si>
    <t>Vehículos y Equipo de Transporte</t>
  </si>
  <si>
    <t>55N</t>
  </si>
  <si>
    <t>Equipo de Defensa y Seguridad</t>
  </si>
  <si>
    <t>56N</t>
  </si>
  <si>
    <t>Maquinaria, Otros Equipos y Herramientas</t>
  </si>
  <si>
    <t>57N</t>
  </si>
  <si>
    <t>Activos Biológicos</t>
  </si>
  <si>
    <t>58N</t>
  </si>
  <si>
    <t>Bienes Inmuebles</t>
  </si>
  <si>
    <t>59N</t>
  </si>
  <si>
    <t>Activos Intangibles</t>
  </si>
  <si>
    <t>Inversión Pública</t>
  </si>
  <si>
    <t>61N</t>
  </si>
  <si>
    <t>Obra Pública en Bienes de Dominio Publico</t>
  </si>
  <si>
    <t>62N</t>
  </si>
  <si>
    <t>Obra Pública en Bienes Propios</t>
  </si>
  <si>
    <t>63N</t>
  </si>
  <si>
    <t>Proyectos Productivos y Acciones de Fomento</t>
  </si>
  <si>
    <t>Inversiones Financieras y Otras Provisiones</t>
  </si>
  <si>
    <t>71N</t>
  </si>
  <si>
    <t>Inversiones para el Fomento de Actividades Productivas</t>
  </si>
  <si>
    <t>72N</t>
  </si>
  <si>
    <t>Acciones y Participaciones de Capital</t>
  </si>
  <si>
    <t>73N</t>
  </si>
  <si>
    <t>Compra de Títulos y Valores</t>
  </si>
  <si>
    <t>74N</t>
  </si>
  <si>
    <t>Concesión de Préstamos</t>
  </si>
  <si>
    <t>75N</t>
  </si>
  <si>
    <t>Inversiones en Fideicomisos, Mandatos y Otros Análogos</t>
  </si>
  <si>
    <t>Otras Inversiones Financieras</t>
  </si>
  <si>
    <t>76N</t>
  </si>
  <si>
    <t>Provisiones para Contingencias y Otras Erogaciones Especiales</t>
  </si>
  <si>
    <t>Participaciones y Aportaciones</t>
  </si>
  <si>
    <t>81N</t>
  </si>
  <si>
    <t>Participaciones</t>
  </si>
  <si>
    <t>83N</t>
  </si>
  <si>
    <t>Aportaciones</t>
  </si>
  <si>
    <t>85N</t>
  </si>
  <si>
    <t>Convenios</t>
  </si>
  <si>
    <t>Deuda Pública</t>
  </si>
  <si>
    <t>91N</t>
  </si>
  <si>
    <t>Amortización de la Deuda Pública</t>
  </si>
  <si>
    <t>92N</t>
  </si>
  <si>
    <t>Intereses de la Deuda Pública</t>
  </si>
  <si>
    <t>93N</t>
  </si>
  <si>
    <t>Comisiones de la Deuda Pública</t>
  </si>
  <si>
    <t>94N</t>
  </si>
  <si>
    <t>Gastos de la Deuda Pública</t>
  </si>
  <si>
    <t>95N</t>
  </si>
  <si>
    <t>Costo por Coberturas</t>
  </si>
  <si>
    <t>96N</t>
  </si>
  <si>
    <t>Apoyos Financieros</t>
  </si>
  <si>
    <t>99N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</si>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</sst>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0" borderId="0" xfId="0" applyFont="1"/>
    <xf numFmtId="0" fontId="4" fillId="2" borderId="0" xfId="2" applyFont="1" applyFill="1" applyAlignment="1">
      <alignment horizontal="center"/>
    </xf>
    <xf numFmtId="0" fontId="2" fillId="3" borderId="0" xfId="0" applyFont="1" applyFill="1"/>
    <xf numFmtId="0" fontId="2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4" fontId="2" fillId="0" borderId="0" xfId="0" applyNumberFormat="1" applyFont="1"/>
    <xf numFmtId="4" fontId="6" fillId="3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4" fontId="4" fillId="0" borderId="3" xfId="1" applyNumberFormat="1" applyFont="1" applyBorder="1" applyAlignment="1">
      <alignment vertical="center"/>
    </xf>
    <xf numFmtId="4" fontId="6" fillId="0" borderId="0" xfId="0" applyNumberFormat="1" applyFont="1"/>
    <xf numFmtId="0" fontId="2" fillId="4" borderId="3" xfId="0" applyFont="1" applyFill="1" applyBorder="1" applyAlignment="1">
      <alignment horizontal="left" vertical="top" wrapText="1"/>
    </xf>
    <xf numFmtId="4" fontId="3" fillId="4" borderId="3" xfId="1" applyNumberFormat="1" applyFont="1" applyFill="1" applyBorder="1" applyAlignment="1">
      <alignment vertical="center"/>
    </xf>
    <xf numFmtId="0" fontId="7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justify" vertical="top" wrapText="1"/>
    </xf>
    <xf numFmtId="4" fontId="3" fillId="0" borderId="3" xfId="1" applyNumberFormat="1" applyFont="1" applyBorder="1" applyAlignment="1">
      <alignment vertical="center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A385CB85-668A-485B-AA7B-646303830347}"/>
            </a:ext>
          </a:extLst>
        </xdr:cNvPr>
        <xdr:cNvSpPr txBox="1"/>
      </xdr:nvSpPr>
      <xdr:spPr>
        <a:xfrm>
          <a:off x="5743575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ga\Desktop\SDIFEG\2020\HTTP\Informaci&#243;n_anual%202020\GASTOS\2020%20CALENDARIO%20DE%20EGRES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CALENDARIO%20DE%20EGRESOS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PPE 2020"/>
      <sheetName val="EGRESOS DIF 2020"/>
      <sheetName val="Hoja1"/>
      <sheetName val="IAPPE 2019"/>
      <sheetName val="SAP 2019"/>
    </sheetNames>
    <sheetDataSet>
      <sheetData sheetId="0"/>
      <sheetData sheetId="1"/>
      <sheetData sheetId="2">
        <row r="1778">
          <cell r="J1778">
            <v>63357257.470000006</v>
          </cell>
          <cell r="K1778">
            <v>111879459.92999999</v>
          </cell>
          <cell r="L1778">
            <v>168099926.65000004</v>
          </cell>
          <cell r="M1778">
            <v>132238798.09</v>
          </cell>
          <cell r="N1778">
            <v>132553173.83000001</v>
          </cell>
          <cell r="O1778">
            <v>142937733.44999999</v>
          </cell>
          <cell r="P1778">
            <v>86439820.659999996</v>
          </cell>
          <cell r="Q1778">
            <v>180522175.44999999</v>
          </cell>
          <cell r="R1778">
            <v>85702657.879999995</v>
          </cell>
          <cell r="S1778">
            <v>170411423.73999998</v>
          </cell>
          <cell r="T1778">
            <v>84144413.700000003</v>
          </cell>
          <cell r="U1778">
            <v>199323630.30999994</v>
          </cell>
        </row>
        <row r="1779">
          <cell r="F1779">
            <v>11</v>
          </cell>
          <cell r="G1779">
            <v>34532424</v>
          </cell>
          <cell r="J1779">
            <v>2877702</v>
          </cell>
          <cell r="K1779">
            <v>2877702</v>
          </cell>
          <cell r="L1779">
            <v>2877702</v>
          </cell>
          <cell r="M1779">
            <v>2877702</v>
          </cell>
          <cell r="N1779">
            <v>2877702</v>
          </cell>
          <cell r="O1779">
            <v>2877702</v>
          </cell>
          <cell r="P1779">
            <v>2877702</v>
          </cell>
          <cell r="Q1779">
            <v>2877702</v>
          </cell>
          <cell r="R1779">
            <v>2877702</v>
          </cell>
          <cell r="S1779">
            <v>2877702</v>
          </cell>
          <cell r="T1779">
            <v>2877702</v>
          </cell>
          <cell r="U1779">
            <v>2877702</v>
          </cell>
        </row>
        <row r="1780">
          <cell r="F1780">
            <v>13</v>
          </cell>
          <cell r="G1780">
            <v>38463253</v>
          </cell>
          <cell r="J1780">
            <v>1938250</v>
          </cell>
          <cell r="K1780">
            <v>1939368</v>
          </cell>
          <cell r="L1780">
            <v>1958646</v>
          </cell>
          <cell r="M1780">
            <v>3315555</v>
          </cell>
          <cell r="N1780">
            <v>1956911</v>
          </cell>
          <cell r="O1780">
            <v>1942043</v>
          </cell>
          <cell r="P1780">
            <v>1948055</v>
          </cell>
          <cell r="Q1780">
            <v>1949201</v>
          </cell>
          <cell r="R1780">
            <v>1946539</v>
          </cell>
          <cell r="S1780">
            <v>1944799</v>
          </cell>
          <cell r="T1780">
            <v>1944971</v>
          </cell>
          <cell r="U1780">
            <v>15678915</v>
          </cell>
        </row>
        <row r="1781">
          <cell r="F1781">
            <v>14</v>
          </cell>
          <cell r="G1781">
            <v>31085770.919999998</v>
          </cell>
          <cell r="J1781">
            <v>2551995.8299999996</v>
          </cell>
          <cell r="K1781">
            <v>2551995.3799999994</v>
          </cell>
          <cell r="L1781">
            <v>2571995.3399999994</v>
          </cell>
          <cell r="M1781">
            <v>2572603.34</v>
          </cell>
          <cell r="N1781">
            <v>2561985.3299999996</v>
          </cell>
          <cell r="O1781">
            <v>2589494.3299999996</v>
          </cell>
          <cell r="P1781">
            <v>2591081.3299999996</v>
          </cell>
          <cell r="Q1781">
            <v>2551995.3299999996</v>
          </cell>
          <cell r="R1781">
            <v>2578519.3299999996</v>
          </cell>
          <cell r="S1781">
            <v>2588519.0699999994</v>
          </cell>
          <cell r="T1781">
            <v>2545471.3399999994</v>
          </cell>
          <cell r="U1781">
            <v>2830114.9699999993</v>
          </cell>
        </row>
        <row r="1782">
          <cell r="F1782">
            <v>15</v>
          </cell>
          <cell r="G1782">
            <v>42502196</v>
          </cell>
          <cell r="J1782">
            <v>3489364</v>
          </cell>
          <cell r="K1782">
            <v>3551672</v>
          </cell>
          <cell r="L1782">
            <v>3554549</v>
          </cell>
          <cell r="M1782">
            <v>3580038</v>
          </cell>
          <cell r="N1782">
            <v>3531394</v>
          </cell>
          <cell r="O1782">
            <v>3570082</v>
          </cell>
          <cell r="P1782">
            <v>3498406</v>
          </cell>
          <cell r="Q1782">
            <v>3476421</v>
          </cell>
          <cell r="R1782">
            <v>3556447</v>
          </cell>
          <cell r="S1782">
            <v>3572826</v>
          </cell>
          <cell r="T1782">
            <v>3569341</v>
          </cell>
          <cell r="U1782">
            <v>3552791</v>
          </cell>
        </row>
        <row r="1783">
          <cell r="F1783">
            <v>17</v>
          </cell>
          <cell r="G1783">
            <v>431383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247079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184304</v>
          </cell>
        </row>
        <row r="1784">
          <cell r="F1784">
            <v>22</v>
          </cell>
          <cell r="G1784">
            <v>464192527.35999995</v>
          </cell>
          <cell r="J1784">
            <v>326636.88</v>
          </cell>
          <cell r="K1784">
            <v>44177313.25</v>
          </cell>
          <cell r="L1784">
            <v>39573449.580000006</v>
          </cell>
          <cell r="M1784">
            <v>44213263.170000002</v>
          </cell>
          <cell r="N1784">
            <v>39549535.729999997</v>
          </cell>
          <cell r="O1784">
            <v>44239829.030000001</v>
          </cell>
          <cell r="P1784">
            <v>420296.92</v>
          </cell>
          <cell r="Q1784">
            <v>83548040.890000001</v>
          </cell>
          <cell r="R1784">
            <v>556158.52</v>
          </cell>
          <cell r="S1784">
            <v>83666604.030000001</v>
          </cell>
          <cell r="T1784">
            <v>493038.99000000005</v>
          </cell>
          <cell r="U1784">
            <v>83428360.36999999</v>
          </cell>
        </row>
        <row r="1785">
          <cell r="F1785">
            <v>26</v>
          </cell>
          <cell r="G1785">
            <v>22557078.880000003</v>
          </cell>
          <cell r="J1785">
            <v>1700553.02</v>
          </cell>
          <cell r="K1785">
            <v>1875321.8199999998</v>
          </cell>
          <cell r="L1785">
            <v>1806057.5299999998</v>
          </cell>
          <cell r="M1785">
            <v>2055854.1099999999</v>
          </cell>
          <cell r="N1785">
            <v>1925286.7999999998</v>
          </cell>
          <cell r="O1785">
            <v>1648144.8799999997</v>
          </cell>
          <cell r="P1785">
            <v>1552732.6300000001</v>
          </cell>
          <cell r="Q1785">
            <v>2410915.11</v>
          </cell>
          <cell r="R1785">
            <v>1783396.66</v>
          </cell>
          <cell r="S1785">
            <v>1922319.8499999999</v>
          </cell>
          <cell r="T1785">
            <v>1838031.48</v>
          </cell>
          <cell r="U1785">
            <v>2038464.99</v>
          </cell>
        </row>
        <row r="1786">
          <cell r="F1786">
            <v>27</v>
          </cell>
          <cell r="G1786">
            <v>2412428.69</v>
          </cell>
          <cell r="J1786">
            <v>62076</v>
          </cell>
          <cell r="K1786">
            <v>53726</v>
          </cell>
          <cell r="L1786">
            <v>155679.14000000001</v>
          </cell>
          <cell r="M1786">
            <v>361376</v>
          </cell>
          <cell r="N1786">
            <v>167676</v>
          </cell>
          <cell r="O1786">
            <v>480845.93</v>
          </cell>
          <cell r="P1786">
            <v>135876</v>
          </cell>
          <cell r="Q1786">
            <v>526527.85</v>
          </cell>
          <cell r="R1786">
            <v>118376</v>
          </cell>
          <cell r="S1786">
            <v>64376</v>
          </cell>
          <cell r="T1786">
            <v>232026</v>
          </cell>
          <cell r="U1786">
            <v>53867.770000000004</v>
          </cell>
        </row>
        <row r="1787">
          <cell r="F1787">
            <v>29</v>
          </cell>
          <cell r="G1787">
            <v>2510141.9</v>
          </cell>
          <cell r="J1787">
            <v>98259.39</v>
          </cell>
          <cell r="K1787">
            <v>154646.17000000001</v>
          </cell>
          <cell r="L1787">
            <v>197217.38</v>
          </cell>
          <cell r="M1787">
            <v>230090.42</v>
          </cell>
          <cell r="N1787">
            <v>164754.37</v>
          </cell>
          <cell r="O1787">
            <v>197435.37</v>
          </cell>
          <cell r="P1787">
            <v>383555.5</v>
          </cell>
          <cell r="Q1787">
            <v>198363.22000000003</v>
          </cell>
          <cell r="R1787">
            <v>318106.31</v>
          </cell>
          <cell r="S1787">
            <v>169441.84999999998</v>
          </cell>
          <cell r="T1787">
            <v>169418.55</v>
          </cell>
          <cell r="U1787">
            <v>228853.37</v>
          </cell>
        </row>
        <row r="1788">
          <cell r="F1788">
            <v>31</v>
          </cell>
          <cell r="G1788">
            <v>6594060.25</v>
          </cell>
          <cell r="J1788">
            <v>437659.19</v>
          </cell>
          <cell r="K1788">
            <v>594005.21000000008</v>
          </cell>
          <cell r="L1788">
            <v>482016.16000000003</v>
          </cell>
          <cell r="M1788">
            <v>533785.91</v>
          </cell>
          <cell r="N1788">
            <v>516317.14</v>
          </cell>
          <cell r="O1788">
            <v>551650.14</v>
          </cell>
          <cell r="P1788">
            <v>479050.14</v>
          </cell>
          <cell r="Q1788">
            <v>544050.14</v>
          </cell>
          <cell r="R1788">
            <v>473918.12</v>
          </cell>
          <cell r="S1788">
            <v>695421.71</v>
          </cell>
          <cell r="T1788">
            <v>632256.04</v>
          </cell>
          <cell r="U1788">
            <v>653930.35</v>
          </cell>
        </row>
        <row r="1789">
          <cell r="F1789">
            <v>32</v>
          </cell>
          <cell r="G1789">
            <v>10928651.539999999</v>
          </cell>
          <cell r="J1789">
            <v>227288.81999999998</v>
          </cell>
          <cell r="K1789">
            <v>927423.48</v>
          </cell>
          <cell r="L1789">
            <v>1030192.18</v>
          </cell>
          <cell r="M1789">
            <v>1350842.22</v>
          </cell>
          <cell r="N1789">
            <v>858081.31</v>
          </cell>
          <cell r="O1789">
            <v>1778014.17</v>
          </cell>
          <cell r="P1789">
            <v>605559.07000000007</v>
          </cell>
          <cell r="Q1789">
            <v>1098649</v>
          </cell>
          <cell r="R1789">
            <v>860523.65</v>
          </cell>
          <cell r="S1789">
            <v>1276100.19</v>
          </cell>
          <cell r="T1789">
            <v>659207.84</v>
          </cell>
          <cell r="U1789">
            <v>256769.61</v>
          </cell>
        </row>
        <row r="1790">
          <cell r="F1790">
            <v>33</v>
          </cell>
          <cell r="G1790">
            <v>19049426.66</v>
          </cell>
          <cell r="J1790">
            <v>582411.18000000005</v>
          </cell>
          <cell r="K1790">
            <v>1866565.5499999998</v>
          </cell>
          <cell r="L1790">
            <v>1053948.5900000003</v>
          </cell>
          <cell r="M1790">
            <v>1283029.2000000002</v>
          </cell>
          <cell r="N1790">
            <v>1519695.1300000001</v>
          </cell>
          <cell r="O1790">
            <v>2299647.7299999995</v>
          </cell>
          <cell r="P1790">
            <v>1448165.84</v>
          </cell>
          <cell r="Q1790">
            <v>5221759.29</v>
          </cell>
          <cell r="R1790">
            <v>1038267.29</v>
          </cell>
          <cell r="S1790">
            <v>1018627.5500000002</v>
          </cell>
          <cell r="T1790">
            <v>1127969.46</v>
          </cell>
          <cell r="U1790">
            <v>589339.85</v>
          </cell>
        </row>
        <row r="1791">
          <cell r="F1791">
            <v>34</v>
          </cell>
          <cell r="G1791">
            <v>5552687.0700000003</v>
          </cell>
          <cell r="J1791">
            <v>152814.66</v>
          </cell>
          <cell r="K1791">
            <v>152814.68</v>
          </cell>
          <cell r="L1791">
            <v>158814.68</v>
          </cell>
          <cell r="M1791">
            <v>209814.68</v>
          </cell>
          <cell r="N1791">
            <v>2922946.67</v>
          </cell>
          <cell r="O1791">
            <v>676809.44</v>
          </cell>
          <cell r="P1791">
            <v>195314.66</v>
          </cell>
          <cell r="Q1791">
            <v>174757.96</v>
          </cell>
          <cell r="R1791">
            <v>169814.66</v>
          </cell>
          <cell r="S1791">
            <v>404155.66000000003</v>
          </cell>
          <cell r="T1791">
            <v>139814.66</v>
          </cell>
          <cell r="U1791">
            <v>194814.66</v>
          </cell>
        </row>
        <row r="1792">
          <cell r="F1792">
            <v>35</v>
          </cell>
          <cell r="G1792">
            <v>11160918.799999999</v>
          </cell>
          <cell r="J1792">
            <v>333704.45</v>
          </cell>
          <cell r="K1792">
            <v>690789.14999999991</v>
          </cell>
          <cell r="L1792">
            <v>843610.85</v>
          </cell>
          <cell r="M1792">
            <v>940881.7699999999</v>
          </cell>
          <cell r="N1792">
            <v>699432.03</v>
          </cell>
          <cell r="O1792">
            <v>1748824.3300000003</v>
          </cell>
          <cell r="P1792">
            <v>669220.00999999989</v>
          </cell>
          <cell r="Q1792">
            <v>1076842.4899999998</v>
          </cell>
          <cell r="R1792">
            <v>847639.56</v>
          </cell>
          <cell r="S1792">
            <v>1584480.65</v>
          </cell>
          <cell r="T1792">
            <v>715306.04999999993</v>
          </cell>
          <cell r="U1792">
            <v>1010187.46</v>
          </cell>
        </row>
        <row r="1793">
          <cell r="F1793">
            <v>36</v>
          </cell>
          <cell r="G1793">
            <v>11610828.48</v>
          </cell>
          <cell r="J1793">
            <v>333378.76</v>
          </cell>
          <cell r="K1793">
            <v>1586421.44</v>
          </cell>
          <cell r="L1793">
            <v>1973199.0599999998</v>
          </cell>
          <cell r="M1793">
            <v>1100599.0699999998</v>
          </cell>
          <cell r="N1793">
            <v>991297.14</v>
          </cell>
          <cell r="O1793">
            <v>1076761.8900000001</v>
          </cell>
          <cell r="P1793">
            <v>709261.88</v>
          </cell>
          <cell r="Q1793">
            <v>841761.89</v>
          </cell>
          <cell r="R1793">
            <v>1215051.5899999999</v>
          </cell>
          <cell r="S1793">
            <v>784703.87</v>
          </cell>
          <cell r="T1793">
            <v>506761.89</v>
          </cell>
          <cell r="U1793">
            <v>491630</v>
          </cell>
        </row>
        <row r="1794">
          <cell r="F1794">
            <v>37</v>
          </cell>
          <cell r="G1794">
            <v>4384583.3599999994</v>
          </cell>
          <cell r="J1794">
            <v>149616.90000000002</v>
          </cell>
          <cell r="K1794">
            <v>297904.02</v>
          </cell>
          <cell r="L1794">
            <v>284433.03999999998</v>
          </cell>
          <cell r="M1794">
            <v>401705.9</v>
          </cell>
          <cell r="N1794">
            <v>521799.39</v>
          </cell>
          <cell r="O1794">
            <v>563978.72</v>
          </cell>
          <cell r="P1794">
            <v>227945.65</v>
          </cell>
          <cell r="Q1794">
            <v>396342.24</v>
          </cell>
          <cell r="R1794">
            <v>445852.37</v>
          </cell>
          <cell r="S1794">
            <v>429729.13</v>
          </cell>
          <cell r="T1794">
            <v>356189.01</v>
          </cell>
          <cell r="U1794">
            <v>309086.99</v>
          </cell>
        </row>
        <row r="1795">
          <cell r="F1795">
            <v>38</v>
          </cell>
          <cell r="G1795">
            <v>13250566.09</v>
          </cell>
          <cell r="J1795">
            <v>216347.41999999998</v>
          </cell>
          <cell r="K1795">
            <v>587154.22</v>
          </cell>
          <cell r="L1795">
            <v>756409.49</v>
          </cell>
          <cell r="M1795">
            <v>1525750.52</v>
          </cell>
          <cell r="N1795">
            <v>1709205.7399999998</v>
          </cell>
          <cell r="O1795">
            <v>1354494.21</v>
          </cell>
          <cell r="P1795">
            <v>1205568.76</v>
          </cell>
          <cell r="Q1795">
            <v>1858168.1400000001</v>
          </cell>
          <cell r="R1795">
            <v>1335768.24</v>
          </cell>
          <cell r="S1795">
            <v>939160.14</v>
          </cell>
          <cell r="T1795">
            <v>920715.27</v>
          </cell>
          <cell r="U1795">
            <v>841823.94</v>
          </cell>
        </row>
        <row r="1796">
          <cell r="F1796">
            <v>39</v>
          </cell>
          <cell r="G1796">
            <v>6566877.2400000012</v>
          </cell>
          <cell r="J1796">
            <v>421222.73000000004</v>
          </cell>
          <cell r="K1796">
            <v>428059.31000000006</v>
          </cell>
          <cell r="L1796">
            <v>444868.70000000007</v>
          </cell>
          <cell r="M1796">
            <v>493194.39</v>
          </cell>
          <cell r="N1796">
            <v>433820.64</v>
          </cell>
          <cell r="O1796">
            <v>447966.43000000005</v>
          </cell>
          <cell r="P1796">
            <v>507280.89000000007</v>
          </cell>
          <cell r="Q1796">
            <v>512245.74000000005</v>
          </cell>
          <cell r="R1796">
            <v>428923.10000000003</v>
          </cell>
          <cell r="S1796">
            <v>563048.14</v>
          </cell>
          <cell r="T1796">
            <v>469343.15</v>
          </cell>
          <cell r="U1796">
            <v>1416904.02</v>
          </cell>
        </row>
        <row r="1797">
          <cell r="F1797">
            <v>12</v>
          </cell>
          <cell r="G1797">
            <v>163178295.63000003</v>
          </cell>
          <cell r="J1797">
            <v>11885207.030000001</v>
          </cell>
          <cell r="K1797">
            <v>11891797.140000002</v>
          </cell>
          <cell r="L1797">
            <v>11885207.100000001</v>
          </cell>
          <cell r="M1797">
            <v>13752897.549999999</v>
          </cell>
          <cell r="N1797">
            <v>11885207.100000001</v>
          </cell>
          <cell r="O1797">
            <v>11881797.100000001</v>
          </cell>
          <cell r="P1797">
            <v>11885207.100000001</v>
          </cell>
          <cell r="Q1797">
            <v>11983584.500000002</v>
          </cell>
          <cell r="R1797">
            <v>12084146.900000002</v>
          </cell>
          <cell r="S1797">
            <v>12076103.700000003</v>
          </cell>
          <cell r="T1797">
            <v>12109076.070000002</v>
          </cell>
          <cell r="U1797">
            <v>29858064.339999992</v>
          </cell>
        </row>
        <row r="1798">
          <cell r="F1798">
            <v>21</v>
          </cell>
          <cell r="G1798">
            <v>7059221.5499999998</v>
          </cell>
          <cell r="J1798">
            <v>212005.81</v>
          </cell>
          <cell r="K1798">
            <v>563386.35</v>
          </cell>
          <cell r="L1798">
            <v>719015.54</v>
          </cell>
          <cell r="M1798">
            <v>1453762.46</v>
          </cell>
          <cell r="N1798">
            <v>404624.99999999994</v>
          </cell>
          <cell r="O1798">
            <v>991505.85</v>
          </cell>
          <cell r="P1798">
            <v>532791.4</v>
          </cell>
          <cell r="Q1798">
            <v>546259.44999999995</v>
          </cell>
          <cell r="R1798">
            <v>158668.01999999999</v>
          </cell>
          <cell r="S1798">
            <v>229865.59</v>
          </cell>
          <cell r="T1798">
            <v>994248.71</v>
          </cell>
          <cell r="U1798">
            <v>253087.37</v>
          </cell>
        </row>
        <row r="1799">
          <cell r="F1799">
            <v>51</v>
          </cell>
          <cell r="G1799">
            <v>9386337.629999999</v>
          </cell>
          <cell r="J1799">
            <v>176774</v>
          </cell>
          <cell r="K1799">
            <v>216774</v>
          </cell>
          <cell r="L1799">
            <v>756274</v>
          </cell>
          <cell r="M1799">
            <v>1007691.46</v>
          </cell>
          <cell r="N1799">
            <v>1609274</v>
          </cell>
          <cell r="O1799">
            <v>1968623.1700000002</v>
          </cell>
          <cell r="P1799">
            <v>2040550</v>
          </cell>
          <cell r="Q1799">
            <v>919285</v>
          </cell>
          <cell r="R1799">
            <v>215774</v>
          </cell>
          <cell r="S1799">
            <v>151774</v>
          </cell>
          <cell r="T1799">
            <v>166774</v>
          </cell>
          <cell r="U1799">
            <v>156770</v>
          </cell>
        </row>
        <row r="1800">
          <cell r="F1800">
            <v>24</v>
          </cell>
          <cell r="G1800">
            <v>2418878.2999999998</v>
          </cell>
          <cell r="J1800">
            <v>86733</v>
          </cell>
          <cell r="K1800">
            <v>104333</v>
          </cell>
          <cell r="L1800">
            <v>342233</v>
          </cell>
          <cell r="M1800">
            <v>301833</v>
          </cell>
          <cell r="N1800">
            <v>126133</v>
          </cell>
          <cell r="O1800">
            <v>360541.59</v>
          </cell>
          <cell r="P1800">
            <v>161233</v>
          </cell>
          <cell r="Q1800">
            <v>282440.19</v>
          </cell>
          <cell r="R1800">
            <v>289487.39</v>
          </cell>
          <cell r="S1800">
            <v>129733</v>
          </cell>
          <cell r="T1800">
            <v>120228.41</v>
          </cell>
          <cell r="U1800">
            <v>113949.71999999999</v>
          </cell>
        </row>
        <row r="1801">
          <cell r="F1801">
            <v>25</v>
          </cell>
          <cell r="G1801">
            <v>1428267.68</v>
          </cell>
          <cell r="J1801">
            <v>11317.130000000001</v>
          </cell>
          <cell r="K1801">
            <v>32117</v>
          </cell>
          <cell r="L1801">
            <v>39717</v>
          </cell>
          <cell r="M1801">
            <v>74417.259999999995</v>
          </cell>
          <cell r="N1801">
            <v>9422.7199999999993</v>
          </cell>
          <cell r="O1801">
            <v>66917</v>
          </cell>
          <cell r="P1801">
            <v>41217</v>
          </cell>
          <cell r="Q1801">
            <v>1128886.07</v>
          </cell>
          <cell r="R1801">
            <v>6217</v>
          </cell>
          <cell r="S1801">
            <v>4417</v>
          </cell>
          <cell r="T1801">
            <v>8213.5</v>
          </cell>
          <cell r="U1801">
            <v>5409</v>
          </cell>
        </row>
        <row r="1802">
          <cell r="F1802">
            <v>23</v>
          </cell>
          <cell r="G1802">
            <v>162695854.13999999</v>
          </cell>
          <cell r="J1802">
            <v>13645036</v>
          </cell>
          <cell r="K1802">
            <v>13170101</v>
          </cell>
          <cell r="L1802">
            <v>13745036</v>
          </cell>
          <cell r="M1802">
            <v>13390963</v>
          </cell>
          <cell r="N1802">
            <v>13813726</v>
          </cell>
          <cell r="O1802">
            <v>14152781</v>
          </cell>
          <cell r="P1802">
            <v>13635036</v>
          </cell>
          <cell r="Q1802">
            <v>13580018.140000001</v>
          </cell>
          <cell r="R1802">
            <v>13089997</v>
          </cell>
          <cell r="S1802">
            <v>13645036</v>
          </cell>
          <cell r="T1802">
            <v>13233088</v>
          </cell>
          <cell r="U1802">
            <v>13595036</v>
          </cell>
        </row>
        <row r="1803">
          <cell r="F1803">
            <v>42</v>
          </cell>
          <cell r="G1803">
            <v>17794295.969999999</v>
          </cell>
          <cell r="J1803">
            <v>24145</v>
          </cell>
          <cell r="K1803">
            <v>24145</v>
          </cell>
          <cell r="L1803">
            <v>24145</v>
          </cell>
          <cell r="M1803">
            <v>24145</v>
          </cell>
          <cell r="N1803">
            <v>4108309.97</v>
          </cell>
          <cell r="O1803">
            <v>3257058</v>
          </cell>
          <cell r="P1803">
            <v>1357058</v>
          </cell>
          <cell r="Q1803">
            <v>3547058</v>
          </cell>
          <cell r="R1803">
            <v>1357058</v>
          </cell>
          <cell r="S1803">
            <v>1357058</v>
          </cell>
          <cell r="T1803">
            <v>1357058</v>
          </cell>
          <cell r="U1803">
            <v>1357058</v>
          </cell>
        </row>
        <row r="1804">
          <cell r="F1804">
            <v>44</v>
          </cell>
          <cell r="G1804">
            <v>325114173.04999995</v>
          </cell>
          <cell r="J1804">
            <v>18984971.270000003</v>
          </cell>
          <cell r="K1804">
            <v>19240097.650000002</v>
          </cell>
          <cell r="L1804">
            <v>68171506.010000005</v>
          </cell>
          <cell r="M1804">
            <v>20787309.379999999</v>
          </cell>
          <cell r="N1804">
            <v>24903165.340000004</v>
          </cell>
          <cell r="O1804">
            <v>27372152.860000003</v>
          </cell>
          <cell r="P1804">
            <v>21210693.600000001</v>
          </cell>
          <cell r="Q1804">
            <v>24939500.529999997</v>
          </cell>
          <cell r="R1804">
            <v>25498686.890000001</v>
          </cell>
          <cell r="S1804">
            <v>25364309.329999998</v>
          </cell>
          <cell r="T1804">
            <v>24352226</v>
          </cell>
          <cell r="U1804">
            <v>24289554.189999998</v>
          </cell>
        </row>
        <row r="1805">
          <cell r="F1805">
            <v>52</v>
          </cell>
          <cell r="G1805">
            <v>415872</v>
          </cell>
          <cell r="J1805">
            <v>33656</v>
          </cell>
          <cell r="K1805">
            <v>38656</v>
          </cell>
          <cell r="L1805">
            <v>85656</v>
          </cell>
          <cell r="M1805">
            <v>73656</v>
          </cell>
          <cell r="N1805">
            <v>38656</v>
          </cell>
          <cell r="O1805">
            <v>63656</v>
          </cell>
          <cell r="P1805">
            <v>13656</v>
          </cell>
          <cell r="Q1805">
            <v>13656</v>
          </cell>
          <cell r="R1805">
            <v>13656</v>
          </cell>
          <cell r="S1805">
            <v>13656</v>
          </cell>
          <cell r="T1805">
            <v>13656</v>
          </cell>
          <cell r="U1805">
            <v>13656</v>
          </cell>
        </row>
        <row r="1806">
          <cell r="F1806">
            <v>53</v>
          </cell>
          <cell r="G1806">
            <v>647564</v>
          </cell>
          <cell r="J1806">
            <v>49797</v>
          </cell>
          <cell r="K1806">
            <v>49797</v>
          </cell>
          <cell r="L1806">
            <v>49797</v>
          </cell>
          <cell r="M1806">
            <v>99797</v>
          </cell>
          <cell r="N1806">
            <v>49797</v>
          </cell>
          <cell r="O1806">
            <v>49797</v>
          </cell>
          <cell r="P1806">
            <v>49797</v>
          </cell>
          <cell r="Q1806">
            <v>49797</v>
          </cell>
          <cell r="R1806">
            <v>49797</v>
          </cell>
          <cell r="S1806">
            <v>49797</v>
          </cell>
          <cell r="T1806">
            <v>49797</v>
          </cell>
          <cell r="U1806">
            <v>49797</v>
          </cell>
        </row>
        <row r="1807">
          <cell r="F1807">
            <v>54</v>
          </cell>
          <cell r="G1807">
            <v>13141776</v>
          </cell>
          <cell r="J1807">
            <v>573898</v>
          </cell>
          <cell r="K1807">
            <v>573898</v>
          </cell>
          <cell r="L1807">
            <v>573898</v>
          </cell>
          <cell r="M1807">
            <v>2263898</v>
          </cell>
          <cell r="N1807">
            <v>573898</v>
          </cell>
          <cell r="O1807">
            <v>2728898</v>
          </cell>
          <cell r="P1807">
            <v>2993898</v>
          </cell>
          <cell r="Q1807">
            <v>573898</v>
          </cell>
          <cell r="R1807">
            <v>563898</v>
          </cell>
          <cell r="S1807">
            <v>573898</v>
          </cell>
          <cell r="T1807">
            <v>573898</v>
          </cell>
          <cell r="U1807">
            <v>573898</v>
          </cell>
        </row>
        <row r="1808">
          <cell r="F1808">
            <v>56</v>
          </cell>
          <cell r="G1808">
            <v>1754910</v>
          </cell>
          <cell r="J1808">
            <v>134872</v>
          </cell>
          <cell r="K1808">
            <v>133872</v>
          </cell>
          <cell r="L1808">
            <v>181872</v>
          </cell>
          <cell r="M1808">
            <v>152372</v>
          </cell>
          <cell r="N1808">
            <v>103872</v>
          </cell>
          <cell r="O1808">
            <v>156826</v>
          </cell>
          <cell r="P1808">
            <v>253872</v>
          </cell>
          <cell r="Q1808">
            <v>251872</v>
          </cell>
          <cell r="R1808">
            <v>102872</v>
          </cell>
          <cell r="S1808">
            <v>93872</v>
          </cell>
          <cell r="T1808">
            <v>95872</v>
          </cell>
          <cell r="U1808">
            <v>92864</v>
          </cell>
        </row>
        <row r="1809">
          <cell r="F1809">
            <v>79</v>
          </cell>
          <cell r="G1809">
            <v>22921228</v>
          </cell>
          <cell r="J1809">
            <v>1638294</v>
          </cell>
          <cell r="K1809">
            <v>1516408</v>
          </cell>
          <cell r="L1809">
            <v>1779342</v>
          </cell>
          <cell r="M1809">
            <v>1786531</v>
          </cell>
          <cell r="N1809">
            <v>1748729</v>
          </cell>
          <cell r="O1809">
            <v>1820017</v>
          </cell>
          <cell r="P1809">
            <v>2786300</v>
          </cell>
          <cell r="Q1809">
            <v>1798738</v>
          </cell>
          <cell r="R1809">
            <v>1697957</v>
          </cell>
          <cell r="S1809">
            <v>2196450</v>
          </cell>
          <cell r="T1809">
            <v>1849275</v>
          </cell>
          <cell r="U1809">
            <v>2303187</v>
          </cell>
        </row>
        <row r="1810">
          <cell r="F1810">
            <v>62</v>
          </cell>
          <cell r="G1810">
            <v>101841692.86</v>
          </cell>
          <cell r="J1810">
            <v>0</v>
          </cell>
          <cell r="K1810">
            <v>0</v>
          </cell>
          <cell r="L1810">
            <v>10022169.279999999</v>
          </cell>
          <cell r="M1810">
            <v>10022169.279999999</v>
          </cell>
          <cell r="N1810">
            <v>10022169.279999999</v>
          </cell>
          <cell r="O1810">
            <v>10022169.279999999</v>
          </cell>
          <cell r="P1810">
            <v>10022169.279999999</v>
          </cell>
          <cell r="Q1810">
            <v>11642169.279999999</v>
          </cell>
          <cell r="R1810">
            <v>10022169.279999999</v>
          </cell>
          <cell r="S1810">
            <v>10022169.279999999</v>
          </cell>
          <cell r="T1810">
            <v>10022169.279999999</v>
          </cell>
          <cell r="U1810">
            <v>10022169.34</v>
          </cell>
        </row>
        <row r="1811">
          <cell r="F1811">
            <v>59</v>
          </cell>
          <cell r="G1811">
            <v>9926.11</v>
          </cell>
          <cell r="J1811">
            <v>0</v>
          </cell>
          <cell r="K1811">
            <v>9926.11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0</v>
          </cell>
        </row>
        <row r="1812">
          <cell r="F1812">
            <v>16</v>
          </cell>
          <cell r="G1812">
            <v>15240</v>
          </cell>
          <cell r="J1812">
            <v>1270</v>
          </cell>
          <cell r="K1812">
            <v>1270</v>
          </cell>
          <cell r="L1812">
            <v>1270</v>
          </cell>
          <cell r="M1812">
            <v>1270</v>
          </cell>
          <cell r="N1812">
            <v>1270</v>
          </cell>
          <cell r="O1812">
            <v>1270</v>
          </cell>
          <cell r="P1812">
            <v>1270</v>
          </cell>
          <cell r="Q1812">
            <v>1270</v>
          </cell>
          <cell r="R1812">
            <v>1270</v>
          </cell>
          <cell r="S1812">
            <v>1270</v>
          </cell>
          <cell r="T1812">
            <v>1270</v>
          </cell>
          <cell r="U1812">
            <v>1270</v>
          </cell>
        </row>
        <row r="1813">
          <cell r="F1813">
            <v>45</v>
          </cell>
          <cell r="G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PPE 2020"/>
      <sheetName val="IAPPE 2021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83"/>
  <sheetViews>
    <sheetView showGridLines="0" tabSelected="1" topLeftCell="B1" zoomScaleNormal="100" workbookViewId="0">
      <selection activeCell="B4" sqref="B4:Q4"/>
    </sheetView>
  </sheetViews>
  <sheetFormatPr baseColWidth="10" defaultColWidth="11.5703125" defaultRowHeight="12.75"/>
  <cols>
    <col min="1" max="1" width="2" style="1" customWidth="1"/>
    <col min="2" max="2" width="3.7109375" style="1" customWidth="1"/>
    <col min="3" max="3" width="63.7109375" style="1" customWidth="1"/>
    <col min="4" max="4" width="16.7109375" style="8" customWidth="1"/>
    <col min="5" max="5" width="3.7109375" style="8" hidden="1" customWidth="1"/>
    <col min="6" max="6" width="14.140625" style="6" bestFit="1" customWidth="1"/>
    <col min="7" max="7" width="13.85546875" style="6" bestFit="1" customWidth="1"/>
    <col min="8" max="16" width="13.85546875" style="1" bestFit="1" customWidth="1"/>
    <col min="17" max="17" width="14.28515625" style="1" bestFit="1" customWidth="1"/>
    <col min="18" max="16384" width="11.5703125" style="1"/>
  </cols>
  <sheetData>
    <row r="3" spans="1:17" s="3" customFormat="1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>
      <c r="A4" s="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3" customFormat="1">
      <c r="A5" s="1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B6" s="4"/>
      <c r="C6" s="4"/>
      <c r="D6" s="4"/>
      <c r="E6" s="5"/>
    </row>
    <row r="7" spans="1:17">
      <c r="B7" s="7" t="s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1:17">
      <c r="F9" s="9">
        <f>F11-[1]Hoja1!J1778</f>
        <v>-30287712.020000011</v>
      </c>
      <c r="G9" s="9">
        <f>G11-[1]Hoja1!K1778</f>
        <v>-78697426.679999992</v>
      </c>
      <c r="H9" s="9">
        <f>H11-[1]Hoja1!L1778</f>
        <v>-132150959.67000003</v>
      </c>
      <c r="I9" s="9">
        <f>I11-[1]Hoja1!M1778</f>
        <v>-41731626.299999997</v>
      </c>
      <c r="J9" s="9">
        <f>J11-[1]Hoja1!N1778</f>
        <v>-41256994.610000014</v>
      </c>
      <c r="K9" s="9">
        <f>K11-[1]Hoja1!O1778</f>
        <v>-49773514.189999983</v>
      </c>
      <c r="L9" s="9">
        <f>L11-[1]Hoja1!P1778</f>
        <v>7096534.6200000197</v>
      </c>
      <c r="M9" s="9">
        <f>M11-[1]Hoja1!Q1778</f>
        <v>-88739270.779999986</v>
      </c>
      <c r="N9" s="9">
        <f>N11-[1]Hoja1!R1778</f>
        <v>5445069.5200000107</v>
      </c>
      <c r="O9" s="9">
        <f>O11-[1]Hoja1!S1778</f>
        <v>-78720528.919999972</v>
      </c>
      <c r="P9" s="9">
        <f>P11-[1]Hoja1!T1778</f>
        <v>6928791.049999997</v>
      </c>
      <c r="Q9" s="9">
        <f>Q11-[1]Hoja1!U1778</f>
        <v>-91343397.109999925</v>
      </c>
    </row>
    <row r="10" spans="1:17">
      <c r="B10" s="10"/>
      <c r="C10" s="11"/>
      <c r="D10" s="12" t="s">
        <v>4</v>
      </c>
      <c r="E10" s="12"/>
      <c r="F10" s="12" t="s">
        <v>5</v>
      </c>
      <c r="G10" s="12" t="s">
        <v>6</v>
      </c>
      <c r="H10" s="12" t="s">
        <v>7</v>
      </c>
      <c r="I10" s="12" t="s">
        <v>8</v>
      </c>
      <c r="J10" s="12" t="s">
        <v>9</v>
      </c>
      <c r="K10" s="12" t="s">
        <v>10</v>
      </c>
      <c r="L10" s="12" t="s">
        <v>11</v>
      </c>
      <c r="M10" s="12" t="s">
        <v>12</v>
      </c>
      <c r="N10" s="12" t="s">
        <v>13</v>
      </c>
      <c r="O10" s="12" t="s">
        <v>14</v>
      </c>
      <c r="P10" s="12" t="s">
        <v>15</v>
      </c>
      <c r="Q10" s="12" t="s">
        <v>16</v>
      </c>
    </row>
    <row r="11" spans="1:17" ht="12.75" customHeight="1">
      <c r="B11" s="13" t="s">
        <v>17</v>
      </c>
      <c r="C11" s="13"/>
      <c r="D11" s="14">
        <f>D12+D20+D30+D40+D50+D60+D64+D72+D76</f>
        <v>944379436.06999993</v>
      </c>
      <c r="E11" s="15">
        <f>D11-F11</f>
        <v>911309890.61999989</v>
      </c>
      <c r="F11" s="14">
        <f t="shared" ref="F11:Q11" si="0">F12+F20+F30+F40+F50+F60+F64+F72+F76</f>
        <v>33069545.449999996</v>
      </c>
      <c r="G11" s="14">
        <f t="shared" si="0"/>
        <v>33182033.25</v>
      </c>
      <c r="H11" s="14">
        <f t="shared" si="0"/>
        <v>35948966.980000004</v>
      </c>
      <c r="I11" s="14">
        <f t="shared" si="0"/>
        <v>90507171.790000007</v>
      </c>
      <c r="J11" s="14">
        <f t="shared" si="0"/>
        <v>91296179.219999999</v>
      </c>
      <c r="K11" s="14">
        <f t="shared" si="0"/>
        <v>93164219.260000005</v>
      </c>
      <c r="L11" s="14">
        <f t="shared" si="0"/>
        <v>93536355.280000016</v>
      </c>
      <c r="M11" s="14">
        <f t="shared" si="0"/>
        <v>91782904.670000002</v>
      </c>
      <c r="N11" s="14">
        <f t="shared" si="0"/>
        <v>91147727.400000006</v>
      </c>
      <c r="O11" s="14">
        <f t="shared" si="0"/>
        <v>91690894.820000008</v>
      </c>
      <c r="P11" s="14">
        <f t="shared" si="0"/>
        <v>91073204.75</v>
      </c>
      <c r="Q11" s="14">
        <f t="shared" si="0"/>
        <v>107980233.20000002</v>
      </c>
    </row>
    <row r="12" spans="1:17" ht="12.75" customHeight="1">
      <c r="B12" s="16" t="s">
        <v>18</v>
      </c>
      <c r="C12" s="16"/>
      <c r="D12" s="17">
        <f>SUM(D13:D19)</f>
        <v>115556036.19</v>
      </c>
      <c r="E12" s="6"/>
      <c r="F12" s="17">
        <f t="shared" ref="F12:Q12" si="1">SUM(F13:F19)</f>
        <v>8446530.129999999</v>
      </c>
      <c r="G12" s="17">
        <f t="shared" si="1"/>
        <v>8500675.2899999991</v>
      </c>
      <c r="H12" s="17">
        <f t="shared" si="1"/>
        <v>8526751.9900000002</v>
      </c>
      <c r="I12" s="17">
        <f t="shared" si="1"/>
        <v>8556796.0099999998</v>
      </c>
      <c r="J12" s="17">
        <f t="shared" si="1"/>
        <v>8705093.7899999991</v>
      </c>
      <c r="K12" s="17">
        <f t="shared" si="1"/>
        <v>8522806.4900000002</v>
      </c>
      <c r="L12" s="17">
        <f t="shared" si="1"/>
        <v>9664778.8500000015</v>
      </c>
      <c r="M12" s="17">
        <f t="shared" si="1"/>
        <v>8460258.2100000009</v>
      </c>
      <c r="N12" s="17">
        <f t="shared" si="1"/>
        <v>8535821.0700000003</v>
      </c>
      <c r="O12" s="17">
        <f t="shared" si="1"/>
        <v>8517027.5399999991</v>
      </c>
      <c r="P12" s="17">
        <f t="shared" si="1"/>
        <v>8508132.1699999999</v>
      </c>
      <c r="Q12" s="17">
        <f t="shared" si="1"/>
        <v>20611364.650000002</v>
      </c>
    </row>
    <row r="13" spans="1:17">
      <c r="B13" s="18" t="s">
        <v>19</v>
      </c>
      <c r="C13" s="19" t="s">
        <v>20</v>
      </c>
      <c r="D13" s="20">
        <f t="shared" ref="D13:D19" si="2">SUM(F13:Q13)</f>
        <v>28283388</v>
      </c>
      <c r="E13" s="21">
        <v>11</v>
      </c>
      <c r="F13" s="20">
        <v>2356949</v>
      </c>
      <c r="G13" s="20">
        <v>2356949</v>
      </c>
      <c r="H13" s="20">
        <v>2356949</v>
      </c>
      <c r="I13" s="20">
        <v>2356949</v>
      </c>
      <c r="J13" s="20">
        <v>2356949</v>
      </c>
      <c r="K13" s="20">
        <v>2356949</v>
      </c>
      <c r="L13" s="20">
        <v>2356949</v>
      </c>
      <c r="M13" s="20">
        <v>2356949</v>
      </c>
      <c r="N13" s="20">
        <v>2356949</v>
      </c>
      <c r="O13" s="20">
        <v>2356949</v>
      </c>
      <c r="P13" s="20">
        <v>2356949</v>
      </c>
      <c r="Q13" s="20">
        <v>2356949</v>
      </c>
    </row>
    <row r="14" spans="1:17">
      <c r="B14" s="18" t="s">
        <v>21</v>
      </c>
      <c r="C14" s="19" t="s">
        <v>22</v>
      </c>
      <c r="D14" s="20">
        <f t="shared" si="2"/>
        <v>5084877.4799999986</v>
      </c>
      <c r="E14" s="21">
        <v>12</v>
      </c>
      <c r="F14" s="20">
        <v>413851.22</v>
      </c>
      <c r="G14" s="20">
        <v>413851.22</v>
      </c>
      <c r="H14" s="20">
        <v>413851.22</v>
      </c>
      <c r="I14" s="20">
        <v>413851.22</v>
      </c>
      <c r="J14" s="20">
        <v>413851.22</v>
      </c>
      <c r="K14" s="20">
        <v>413851.22</v>
      </c>
      <c r="L14" s="20">
        <v>413851.22</v>
      </c>
      <c r="M14" s="20">
        <v>413851.22</v>
      </c>
      <c r="N14" s="20">
        <v>413851.22</v>
      </c>
      <c r="O14" s="20">
        <v>413851.22</v>
      </c>
      <c r="P14" s="20">
        <v>413851.22</v>
      </c>
      <c r="Q14" s="20">
        <v>532514.06000000006</v>
      </c>
    </row>
    <row r="15" spans="1:17">
      <c r="B15" s="18" t="s">
        <v>23</v>
      </c>
      <c r="C15" s="19" t="s">
        <v>24</v>
      </c>
      <c r="D15" s="20">
        <f t="shared" si="2"/>
        <v>32956611</v>
      </c>
      <c r="E15" s="21">
        <v>13</v>
      </c>
      <c r="F15" s="20">
        <v>1654713.75</v>
      </c>
      <c r="G15" s="20">
        <v>1655582.75</v>
      </c>
      <c r="H15" s="20">
        <v>1662425.75</v>
      </c>
      <c r="I15" s="20">
        <v>1657969.75</v>
      </c>
      <c r="J15" s="20">
        <v>1658062.75</v>
      </c>
      <c r="K15" s="20">
        <v>1657429.75</v>
      </c>
      <c r="L15" s="20">
        <v>2846124.75</v>
      </c>
      <c r="M15" s="20">
        <v>1656846.75</v>
      </c>
      <c r="N15" s="20">
        <v>1657002.75</v>
      </c>
      <c r="O15" s="20">
        <v>1657026.75</v>
      </c>
      <c r="P15" s="20">
        <v>1657119.75</v>
      </c>
      <c r="Q15" s="20">
        <v>13536305.75</v>
      </c>
    </row>
    <row r="16" spans="1:17">
      <c r="B16" s="18" t="s">
        <v>25</v>
      </c>
      <c r="C16" s="19" t="s">
        <v>26</v>
      </c>
      <c r="D16" s="20">
        <f t="shared" si="2"/>
        <v>10374711.289999997</v>
      </c>
      <c r="E16" s="21">
        <v>14</v>
      </c>
      <c r="F16" s="20">
        <v>838617.59</v>
      </c>
      <c r="G16" s="20">
        <v>862435.77</v>
      </c>
      <c r="H16" s="20">
        <v>862435.77</v>
      </c>
      <c r="I16" s="20">
        <v>882435.77</v>
      </c>
      <c r="J16" s="20">
        <v>862435.77</v>
      </c>
      <c r="K16" s="20">
        <v>871735.77</v>
      </c>
      <c r="L16" s="20">
        <v>862435.77</v>
      </c>
      <c r="M16" s="20">
        <v>862435.77</v>
      </c>
      <c r="N16" s="20">
        <v>882435.77</v>
      </c>
      <c r="O16" s="20">
        <v>862435.77</v>
      </c>
      <c r="P16" s="20">
        <v>862435.77</v>
      </c>
      <c r="Q16" s="20">
        <v>862436</v>
      </c>
    </row>
    <row r="17" spans="2:17">
      <c r="B17" s="18" t="s">
        <v>27</v>
      </c>
      <c r="C17" s="19" t="s">
        <v>28</v>
      </c>
      <c r="D17" s="20">
        <f t="shared" si="2"/>
        <v>38528676.420000002</v>
      </c>
      <c r="E17" s="21">
        <v>15</v>
      </c>
      <c r="F17" s="20">
        <v>3182398.5700000003</v>
      </c>
      <c r="G17" s="20">
        <v>3211856.55</v>
      </c>
      <c r="H17" s="20">
        <v>3231090.25</v>
      </c>
      <c r="I17" s="20">
        <v>3245590.27</v>
      </c>
      <c r="J17" s="20">
        <v>3226278.05</v>
      </c>
      <c r="K17" s="20">
        <v>3222840.75</v>
      </c>
      <c r="L17" s="20">
        <v>3185418.1100000003</v>
      </c>
      <c r="M17" s="20">
        <v>3170175.4699999997</v>
      </c>
      <c r="N17" s="20">
        <v>3225582.33</v>
      </c>
      <c r="O17" s="20">
        <v>3226764.8</v>
      </c>
      <c r="P17" s="20">
        <v>3217776.43</v>
      </c>
      <c r="Q17" s="20">
        <v>3182904.84</v>
      </c>
    </row>
    <row r="18" spans="2:17">
      <c r="B18" s="18" t="s">
        <v>29</v>
      </c>
      <c r="C18" s="19" t="s">
        <v>30</v>
      </c>
      <c r="D18" s="20">
        <f t="shared" si="2"/>
        <v>0</v>
      </c>
      <c r="E18" s="21">
        <v>16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</row>
    <row r="19" spans="2:17">
      <c r="B19" s="18" t="s">
        <v>31</v>
      </c>
      <c r="C19" s="19" t="s">
        <v>32</v>
      </c>
      <c r="D19" s="20">
        <f t="shared" si="2"/>
        <v>327772</v>
      </c>
      <c r="E19" s="21">
        <v>17</v>
      </c>
      <c r="F19" s="20">
        <v>0</v>
      </c>
      <c r="G19" s="20">
        <v>0</v>
      </c>
      <c r="H19" s="20">
        <v>0</v>
      </c>
      <c r="I19" s="20">
        <v>0</v>
      </c>
      <c r="J19" s="20">
        <v>187517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140255</v>
      </c>
    </row>
    <row r="20" spans="2:17" ht="12.75" customHeight="1">
      <c r="B20" s="16" t="s">
        <v>33</v>
      </c>
      <c r="C20" s="16"/>
      <c r="D20" s="17">
        <f>SUM(D21:D29)</f>
        <v>647400991.30999994</v>
      </c>
      <c r="E20" s="6"/>
      <c r="F20" s="17">
        <f t="shared" ref="F20:Q20" si="3">SUM(F21:F29)</f>
        <v>11811504.66</v>
      </c>
      <c r="G20" s="17">
        <f t="shared" si="3"/>
        <v>11727436.859999999</v>
      </c>
      <c r="H20" s="17">
        <f t="shared" si="3"/>
        <v>13149952.65</v>
      </c>
      <c r="I20" s="17">
        <f t="shared" si="3"/>
        <v>67535765.879999995</v>
      </c>
      <c r="J20" s="17">
        <f t="shared" si="3"/>
        <v>67871784.019999996</v>
      </c>
      <c r="K20" s="17">
        <f t="shared" si="3"/>
        <v>68227937.200000003</v>
      </c>
      <c r="L20" s="17">
        <f t="shared" si="3"/>
        <v>68434252.320000008</v>
      </c>
      <c r="M20" s="17">
        <f t="shared" si="3"/>
        <v>68004269.030000001</v>
      </c>
      <c r="N20" s="17">
        <f t="shared" si="3"/>
        <v>67566722.530000001</v>
      </c>
      <c r="O20" s="17">
        <f t="shared" si="3"/>
        <v>67892173.079999998</v>
      </c>
      <c r="P20" s="17">
        <f t="shared" si="3"/>
        <v>67538075.679999992</v>
      </c>
      <c r="Q20" s="17">
        <f t="shared" si="3"/>
        <v>67641117.400000006</v>
      </c>
    </row>
    <row r="21" spans="2:17" ht="25.5">
      <c r="B21" s="18" t="s">
        <v>34</v>
      </c>
      <c r="C21" s="19" t="s">
        <v>35</v>
      </c>
      <c r="D21" s="20">
        <f t="shared" ref="D21:D27" si="4">SUM(F21:Q21)</f>
        <v>3199717.6600000006</v>
      </c>
      <c r="E21" s="21">
        <v>21</v>
      </c>
      <c r="F21" s="20">
        <v>237754.59999999998</v>
      </c>
      <c r="G21" s="20">
        <v>253988.71</v>
      </c>
      <c r="H21" s="20">
        <v>271228.59999999998</v>
      </c>
      <c r="I21" s="20">
        <v>277313.98</v>
      </c>
      <c r="J21" s="20">
        <v>295674.06</v>
      </c>
      <c r="K21" s="20">
        <v>260825.07</v>
      </c>
      <c r="L21" s="20">
        <v>338372.85</v>
      </c>
      <c r="M21" s="20">
        <v>276354.28000000003</v>
      </c>
      <c r="N21" s="20">
        <v>241953.59999999998</v>
      </c>
      <c r="O21" s="20">
        <v>236008.96999999997</v>
      </c>
      <c r="P21" s="20">
        <v>276436.73</v>
      </c>
      <c r="Q21" s="20">
        <v>233806.20999999996</v>
      </c>
    </row>
    <row r="22" spans="2:17">
      <c r="B22" s="18" t="s">
        <v>36</v>
      </c>
      <c r="C22" s="19" t="s">
        <v>37</v>
      </c>
      <c r="D22" s="20">
        <f t="shared" si="4"/>
        <v>502869434.16999996</v>
      </c>
      <c r="E22" s="21">
        <v>22</v>
      </c>
      <c r="F22" s="20">
        <v>140498</v>
      </c>
      <c r="G22" s="20">
        <v>167929.31</v>
      </c>
      <c r="H22" s="20">
        <v>1160898</v>
      </c>
      <c r="I22" s="20">
        <v>55718143.479999997</v>
      </c>
      <c r="J22" s="20">
        <v>55729918.329999998</v>
      </c>
      <c r="K22" s="20">
        <v>55715743.210000001</v>
      </c>
      <c r="L22" s="20">
        <v>55686074.299999997</v>
      </c>
      <c r="M22" s="20">
        <v>55715871.07</v>
      </c>
      <c r="N22" s="20">
        <v>55737507.459999993</v>
      </c>
      <c r="O22" s="20">
        <v>55732871.090000004</v>
      </c>
      <c r="P22" s="20">
        <v>55738686.949999996</v>
      </c>
      <c r="Q22" s="20">
        <v>55625292.969999999</v>
      </c>
    </row>
    <row r="23" spans="2:17">
      <c r="B23" s="18" t="s">
        <v>38</v>
      </c>
      <c r="C23" s="19" t="s">
        <v>39</v>
      </c>
      <c r="D23" s="20">
        <f t="shared" si="4"/>
        <v>127604573.5</v>
      </c>
      <c r="E23" s="21">
        <v>23</v>
      </c>
      <c r="F23" s="20">
        <v>10381976.25</v>
      </c>
      <c r="G23" s="20">
        <v>10276630.5</v>
      </c>
      <c r="H23" s="20">
        <v>10631879</v>
      </c>
      <c r="I23" s="20">
        <v>10451994.25</v>
      </c>
      <c r="J23" s="20">
        <v>10814086.25</v>
      </c>
      <c r="K23" s="20">
        <v>11058856.25</v>
      </c>
      <c r="L23" s="20">
        <v>11262299.5</v>
      </c>
      <c r="M23" s="20">
        <v>10609205.75</v>
      </c>
      <c r="N23" s="20">
        <v>10272644.5</v>
      </c>
      <c r="O23" s="20">
        <v>10740542</v>
      </c>
      <c r="P23" s="20">
        <v>10400064.75</v>
      </c>
      <c r="Q23" s="20">
        <v>10704394.5</v>
      </c>
    </row>
    <row r="24" spans="2:17">
      <c r="B24" s="18" t="s">
        <v>40</v>
      </c>
      <c r="C24" s="19" t="s">
        <v>41</v>
      </c>
      <c r="D24" s="20">
        <f t="shared" si="4"/>
        <v>1326995.8900000001</v>
      </c>
      <c r="E24" s="21">
        <v>24</v>
      </c>
      <c r="F24" s="20">
        <v>57337.75</v>
      </c>
      <c r="G24" s="20">
        <v>127156.66</v>
      </c>
      <c r="H24" s="20">
        <v>127324.75</v>
      </c>
      <c r="I24" s="20">
        <v>138208.5</v>
      </c>
      <c r="J24" s="20">
        <v>128815.91</v>
      </c>
      <c r="K24" s="20">
        <v>111807.25</v>
      </c>
      <c r="L24" s="20">
        <v>146741.5</v>
      </c>
      <c r="M24" s="20">
        <v>145991.5</v>
      </c>
      <c r="N24" s="20">
        <v>126938</v>
      </c>
      <c r="O24" s="20">
        <v>141872.07</v>
      </c>
      <c r="P24" s="20">
        <v>37776</v>
      </c>
      <c r="Q24" s="20">
        <v>37026</v>
      </c>
    </row>
    <row r="25" spans="2:17">
      <c r="B25" s="18" t="s">
        <v>42</v>
      </c>
      <c r="C25" s="19" t="s">
        <v>43</v>
      </c>
      <c r="D25" s="20">
        <f t="shared" si="4"/>
        <v>83868.42</v>
      </c>
      <c r="E25" s="21">
        <v>25</v>
      </c>
      <c r="F25" s="20">
        <v>3400.75</v>
      </c>
      <c r="G25" s="20">
        <v>3487.75</v>
      </c>
      <c r="H25" s="20">
        <v>22024</v>
      </c>
      <c r="I25" s="20">
        <v>7087.25</v>
      </c>
      <c r="J25" s="20">
        <v>3750</v>
      </c>
      <c r="K25" s="20">
        <v>16486.5</v>
      </c>
      <c r="L25" s="20">
        <v>3750</v>
      </c>
      <c r="M25" s="20">
        <v>10333.75</v>
      </c>
      <c r="N25" s="20">
        <v>4798.42</v>
      </c>
      <c r="O25" s="20">
        <v>2250</v>
      </c>
      <c r="P25" s="20">
        <v>2250</v>
      </c>
      <c r="Q25" s="20">
        <v>4250</v>
      </c>
    </row>
    <row r="26" spans="2:17">
      <c r="B26" s="18" t="s">
        <v>44</v>
      </c>
      <c r="C26" s="19" t="s">
        <v>45</v>
      </c>
      <c r="D26" s="20">
        <f t="shared" si="4"/>
        <v>10447073.460000001</v>
      </c>
      <c r="E26" s="21">
        <v>26</v>
      </c>
      <c r="F26" s="20">
        <v>861824.31</v>
      </c>
      <c r="G26" s="20">
        <v>773189.31</v>
      </c>
      <c r="H26" s="20">
        <v>773864.3</v>
      </c>
      <c r="I26" s="20">
        <v>765189.3</v>
      </c>
      <c r="J26" s="20">
        <v>773368.3</v>
      </c>
      <c r="K26" s="20">
        <v>807432.05</v>
      </c>
      <c r="L26" s="20">
        <v>813835.02</v>
      </c>
      <c r="M26" s="20">
        <v>976364.3</v>
      </c>
      <c r="N26" s="20">
        <v>984838.3</v>
      </c>
      <c r="O26" s="20">
        <v>896303.3</v>
      </c>
      <c r="P26" s="20">
        <v>1034701.75</v>
      </c>
      <c r="Q26" s="20">
        <v>986163.22</v>
      </c>
    </row>
    <row r="27" spans="2:17">
      <c r="B27" s="18" t="s">
        <v>46</v>
      </c>
      <c r="C27" s="19" t="s">
        <v>47</v>
      </c>
      <c r="D27" s="20">
        <f t="shared" si="4"/>
        <v>436031.85</v>
      </c>
      <c r="E27" s="21">
        <v>27</v>
      </c>
      <c r="F27" s="20">
        <v>14874.5</v>
      </c>
      <c r="G27" s="20">
        <v>20758.25</v>
      </c>
      <c r="H27" s="20">
        <v>62687.75</v>
      </c>
      <c r="I27" s="20">
        <v>57157.75</v>
      </c>
      <c r="J27" s="20">
        <v>26537.5</v>
      </c>
      <c r="K27" s="20">
        <v>139008.5</v>
      </c>
      <c r="L27" s="20">
        <v>14663.25</v>
      </c>
      <c r="M27" s="20">
        <v>19945.5</v>
      </c>
      <c r="N27" s="20">
        <v>19946.25</v>
      </c>
      <c r="O27" s="20">
        <v>32327.1</v>
      </c>
      <c r="P27" s="20">
        <v>14062.75</v>
      </c>
      <c r="Q27" s="20">
        <v>14062.75</v>
      </c>
    </row>
    <row r="28" spans="2:17">
      <c r="B28" s="18" t="s">
        <v>48</v>
      </c>
      <c r="C28" s="19" t="s">
        <v>49</v>
      </c>
      <c r="D28" s="20">
        <v>0</v>
      </c>
      <c r="E28" s="21">
        <v>28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</row>
    <row r="29" spans="2:17">
      <c r="B29" s="18" t="s">
        <v>50</v>
      </c>
      <c r="C29" s="19" t="s">
        <v>51</v>
      </c>
      <c r="D29" s="20">
        <f>SUM(F29:Q29)</f>
        <v>1433296.36</v>
      </c>
      <c r="E29" s="21">
        <v>29</v>
      </c>
      <c r="F29" s="20">
        <v>113838.5</v>
      </c>
      <c r="G29" s="20">
        <v>104296.37</v>
      </c>
      <c r="H29" s="20">
        <v>100046.25</v>
      </c>
      <c r="I29" s="20">
        <v>120671.37</v>
      </c>
      <c r="J29" s="20">
        <v>99633.67</v>
      </c>
      <c r="K29" s="20">
        <v>117778.37</v>
      </c>
      <c r="L29" s="20">
        <v>168515.9</v>
      </c>
      <c r="M29" s="20">
        <v>250202.88</v>
      </c>
      <c r="N29" s="20">
        <v>178096</v>
      </c>
      <c r="O29" s="20">
        <v>109998.55</v>
      </c>
      <c r="P29" s="20">
        <v>34096.75</v>
      </c>
      <c r="Q29" s="20">
        <v>36121.75</v>
      </c>
    </row>
    <row r="30" spans="2:17" ht="12.75" customHeight="1">
      <c r="B30" s="16" t="s">
        <v>52</v>
      </c>
      <c r="C30" s="16"/>
      <c r="D30" s="17">
        <f>SUM(D31:D39)</f>
        <v>31858847.18</v>
      </c>
      <c r="E30" s="6"/>
      <c r="F30" s="17">
        <f t="shared" ref="F30:Q30" si="5">SUM(F31:F39)</f>
        <v>1840299.7399999998</v>
      </c>
      <c r="G30" s="17">
        <f t="shared" si="5"/>
        <v>2198779.1799999997</v>
      </c>
      <c r="H30" s="17">
        <f t="shared" si="5"/>
        <v>2069191.67</v>
      </c>
      <c r="I30" s="17">
        <f t="shared" si="5"/>
        <v>2108476.48</v>
      </c>
      <c r="J30" s="17">
        <f t="shared" si="5"/>
        <v>2092907.24</v>
      </c>
      <c r="K30" s="17">
        <f t="shared" si="5"/>
        <v>2090157.65</v>
      </c>
      <c r="L30" s="17">
        <f t="shared" si="5"/>
        <v>1857535.6500000001</v>
      </c>
      <c r="M30" s="17">
        <f t="shared" si="5"/>
        <v>2549950.7399999998</v>
      </c>
      <c r="N30" s="17">
        <f t="shared" si="5"/>
        <v>2378092.0099999998</v>
      </c>
      <c r="O30" s="17">
        <f t="shared" si="5"/>
        <v>2532405.9099999997</v>
      </c>
      <c r="P30" s="17">
        <f t="shared" si="5"/>
        <v>2438086.58</v>
      </c>
      <c r="Q30" s="17">
        <f t="shared" si="5"/>
        <v>7702964.3299999991</v>
      </c>
    </row>
    <row r="31" spans="2:17">
      <c r="B31" s="18" t="s">
        <v>53</v>
      </c>
      <c r="C31" s="19" t="s">
        <v>54</v>
      </c>
      <c r="D31" s="20">
        <f t="shared" ref="D31:D39" si="6">SUM(F31:Q31)</f>
        <v>3961261.0000000005</v>
      </c>
      <c r="E31" s="21">
        <v>31</v>
      </c>
      <c r="F31" s="20">
        <v>320346.86999999994</v>
      </c>
      <c r="G31" s="20">
        <v>312955.74999999994</v>
      </c>
      <c r="H31" s="20">
        <v>319046.84999999998</v>
      </c>
      <c r="I31" s="20">
        <v>308455.84999999998</v>
      </c>
      <c r="J31" s="20">
        <v>320046.84999999998</v>
      </c>
      <c r="K31" s="20">
        <v>310256.74999999994</v>
      </c>
      <c r="L31" s="20">
        <v>322199.40999999997</v>
      </c>
      <c r="M31" s="20">
        <v>340777.58</v>
      </c>
      <c r="N31" s="20">
        <v>347796.08</v>
      </c>
      <c r="O31" s="20">
        <v>342605.00000000006</v>
      </c>
      <c r="P31" s="20">
        <v>364721.10000000003</v>
      </c>
      <c r="Q31" s="20">
        <v>352052.91</v>
      </c>
    </row>
    <row r="32" spans="2:17">
      <c r="B32" s="18" t="s">
        <v>55</v>
      </c>
      <c r="C32" s="19" t="s">
        <v>56</v>
      </c>
      <c r="D32" s="20">
        <f t="shared" si="6"/>
        <v>2688907.42</v>
      </c>
      <c r="E32" s="21">
        <v>32</v>
      </c>
      <c r="F32" s="20">
        <v>132458.44</v>
      </c>
      <c r="G32" s="20">
        <v>106640.42</v>
      </c>
      <c r="H32" s="20">
        <v>342076.44</v>
      </c>
      <c r="I32" s="20">
        <v>138326.44</v>
      </c>
      <c r="J32" s="20">
        <v>279826.44</v>
      </c>
      <c r="K32" s="20">
        <v>86390.42</v>
      </c>
      <c r="L32" s="20">
        <v>24826.440000000002</v>
      </c>
      <c r="M32" s="20">
        <v>400510</v>
      </c>
      <c r="N32" s="20">
        <v>471076.44</v>
      </c>
      <c r="O32" s="20">
        <v>319308.42</v>
      </c>
      <c r="P32" s="20">
        <v>311626.44</v>
      </c>
      <c r="Q32" s="20">
        <v>75841.08</v>
      </c>
    </row>
    <row r="33" spans="2:17">
      <c r="B33" s="18" t="s">
        <v>57</v>
      </c>
      <c r="C33" s="19" t="s">
        <v>58</v>
      </c>
      <c r="D33" s="20">
        <f t="shared" si="6"/>
        <v>6122585.7999999998</v>
      </c>
      <c r="E33" s="21">
        <v>33</v>
      </c>
      <c r="F33" s="20">
        <v>451146.36</v>
      </c>
      <c r="G33" s="20">
        <v>505447</v>
      </c>
      <c r="H33" s="20">
        <v>537811.5</v>
      </c>
      <c r="I33" s="20">
        <v>473561.25</v>
      </c>
      <c r="J33" s="20">
        <v>456937.25</v>
      </c>
      <c r="K33" s="20">
        <v>586982.25</v>
      </c>
      <c r="L33" s="20">
        <v>560474</v>
      </c>
      <c r="M33" s="20">
        <v>564483.75</v>
      </c>
      <c r="N33" s="20">
        <v>617762.14</v>
      </c>
      <c r="O33" s="20">
        <v>584876.75</v>
      </c>
      <c r="P33" s="20">
        <v>387200</v>
      </c>
      <c r="Q33" s="20">
        <v>395903.55000000005</v>
      </c>
    </row>
    <row r="34" spans="2:17">
      <c r="B34" s="18" t="s">
        <v>59</v>
      </c>
      <c r="C34" s="19" t="s">
        <v>60</v>
      </c>
      <c r="D34" s="20">
        <f t="shared" si="6"/>
        <v>1685414.5</v>
      </c>
      <c r="E34" s="21">
        <v>34</v>
      </c>
      <c r="F34" s="20">
        <v>111994</v>
      </c>
      <c r="G34" s="20">
        <v>113202</v>
      </c>
      <c r="H34" s="20">
        <v>113294</v>
      </c>
      <c r="I34" s="20">
        <v>111044</v>
      </c>
      <c r="J34" s="20">
        <v>113002</v>
      </c>
      <c r="K34" s="20">
        <v>110294</v>
      </c>
      <c r="L34" s="20">
        <v>205877</v>
      </c>
      <c r="M34" s="20">
        <v>116852</v>
      </c>
      <c r="N34" s="20">
        <v>111195</v>
      </c>
      <c r="O34" s="20">
        <v>190418</v>
      </c>
      <c r="P34" s="20">
        <v>196425.5</v>
      </c>
      <c r="Q34" s="20">
        <v>191817</v>
      </c>
    </row>
    <row r="35" spans="2:17">
      <c r="B35" s="18" t="s">
        <v>61</v>
      </c>
      <c r="C35" s="19" t="s">
        <v>62</v>
      </c>
      <c r="D35" s="20">
        <f t="shared" si="6"/>
        <v>3580555.54</v>
      </c>
      <c r="E35" s="21">
        <v>35</v>
      </c>
      <c r="F35" s="20">
        <v>332489.71000000002</v>
      </c>
      <c r="G35" s="20">
        <v>345426.71</v>
      </c>
      <c r="H35" s="20">
        <v>204399.46</v>
      </c>
      <c r="I35" s="20">
        <v>393785.96</v>
      </c>
      <c r="J35" s="20">
        <v>245431.46000000002</v>
      </c>
      <c r="K35" s="20">
        <v>396381.46</v>
      </c>
      <c r="L35" s="20">
        <v>236581.5</v>
      </c>
      <c r="M35" s="20">
        <v>284081.46000000002</v>
      </c>
      <c r="N35" s="20">
        <v>239581.66</v>
      </c>
      <c r="O35" s="20">
        <v>273356.36</v>
      </c>
      <c r="P35" s="20">
        <v>411705.51</v>
      </c>
      <c r="Q35" s="20">
        <v>217334.29</v>
      </c>
    </row>
    <row r="36" spans="2:17">
      <c r="B36" s="18" t="s">
        <v>63</v>
      </c>
      <c r="C36" s="19" t="s">
        <v>64</v>
      </c>
      <c r="D36" s="20">
        <f t="shared" si="6"/>
        <v>7060000</v>
      </c>
      <c r="E36" s="21">
        <v>36</v>
      </c>
      <c r="F36" s="20">
        <v>127016.45</v>
      </c>
      <c r="G36" s="20">
        <v>350434.04</v>
      </c>
      <c r="H36" s="20">
        <v>127016.42</v>
      </c>
      <c r="I36" s="20">
        <v>150434.04</v>
      </c>
      <c r="J36" s="20">
        <v>227016.41999999998</v>
      </c>
      <c r="K36" s="20">
        <v>50434.04</v>
      </c>
      <c r="L36" s="20">
        <v>50434.04</v>
      </c>
      <c r="M36" s="20">
        <v>150434.04</v>
      </c>
      <c r="N36" s="20">
        <v>150434.04</v>
      </c>
      <c r="O36" s="20">
        <v>150434.04</v>
      </c>
      <c r="P36" s="20">
        <v>147949.25</v>
      </c>
      <c r="Q36" s="20">
        <v>5377963.1799999997</v>
      </c>
    </row>
    <row r="37" spans="2:17">
      <c r="B37" s="18" t="s">
        <v>65</v>
      </c>
      <c r="C37" s="19" t="s">
        <v>66</v>
      </c>
      <c r="D37" s="20">
        <f t="shared" si="6"/>
        <v>1026846.09</v>
      </c>
      <c r="E37" s="21">
        <v>37</v>
      </c>
      <c r="F37" s="20">
        <v>16449.68</v>
      </c>
      <c r="G37" s="20">
        <v>29961.67</v>
      </c>
      <c r="H37" s="20">
        <v>25066.41</v>
      </c>
      <c r="I37" s="20">
        <v>35511.67</v>
      </c>
      <c r="J37" s="20">
        <v>24369.23</v>
      </c>
      <c r="K37" s="20">
        <v>55062.15</v>
      </c>
      <c r="L37" s="20">
        <v>36884.67</v>
      </c>
      <c r="M37" s="20">
        <v>37411.67</v>
      </c>
      <c r="N37" s="20">
        <v>49800.41</v>
      </c>
      <c r="O37" s="20">
        <v>150177.85</v>
      </c>
      <c r="P37" s="20">
        <v>141296.33000000002</v>
      </c>
      <c r="Q37" s="20">
        <v>424854.35</v>
      </c>
    </row>
    <row r="38" spans="2:17">
      <c r="B38" s="18" t="s">
        <v>67</v>
      </c>
      <c r="C38" s="19" t="s">
        <v>68</v>
      </c>
      <c r="D38" s="20">
        <f t="shared" si="6"/>
        <v>3305126.2699999996</v>
      </c>
      <c r="E38" s="21">
        <v>38</v>
      </c>
      <c r="F38" s="20">
        <v>178553.5</v>
      </c>
      <c r="G38" s="20">
        <v>256028.5</v>
      </c>
      <c r="H38" s="20">
        <v>226851.5</v>
      </c>
      <c r="I38" s="20">
        <v>314377.2</v>
      </c>
      <c r="J38" s="20">
        <v>252801.5</v>
      </c>
      <c r="K38" s="20">
        <v>315661.49</v>
      </c>
      <c r="L38" s="20">
        <v>223801.5</v>
      </c>
      <c r="M38" s="20">
        <v>469706.65</v>
      </c>
      <c r="N38" s="20">
        <v>217305.4</v>
      </c>
      <c r="O38" s="20">
        <v>338030.9</v>
      </c>
      <c r="P38" s="20">
        <v>298452.11</v>
      </c>
      <c r="Q38" s="20">
        <v>213556.02000000002</v>
      </c>
    </row>
    <row r="39" spans="2:17">
      <c r="B39" s="18" t="s">
        <v>69</v>
      </c>
      <c r="C39" s="19" t="s">
        <v>70</v>
      </c>
      <c r="D39" s="20">
        <f t="shared" si="6"/>
        <v>2428150.5600000005</v>
      </c>
      <c r="E39" s="21">
        <v>39</v>
      </c>
      <c r="F39" s="20">
        <v>169844.73</v>
      </c>
      <c r="G39" s="20">
        <v>178683.09</v>
      </c>
      <c r="H39" s="20">
        <v>173629.09</v>
      </c>
      <c r="I39" s="20">
        <v>182980.07</v>
      </c>
      <c r="J39" s="20">
        <v>173476.09</v>
      </c>
      <c r="K39" s="20">
        <v>178695.09</v>
      </c>
      <c r="L39" s="20">
        <v>196457.09</v>
      </c>
      <c r="M39" s="20">
        <v>185693.59</v>
      </c>
      <c r="N39" s="20">
        <v>173140.84</v>
      </c>
      <c r="O39" s="20">
        <v>183198.59</v>
      </c>
      <c r="P39" s="20">
        <v>178710.34</v>
      </c>
      <c r="Q39" s="20">
        <v>453641.95</v>
      </c>
    </row>
    <row r="40" spans="2:17" ht="12.75" customHeight="1">
      <c r="B40" s="16" t="s">
        <v>71</v>
      </c>
      <c r="C40" s="16"/>
      <c r="D40" s="17">
        <f>SUM(D41:D49)</f>
        <v>123913895.7</v>
      </c>
      <c r="E40" s="6"/>
      <c r="F40" s="17">
        <f t="shared" ref="F40:Q40" si="7">SUM(F41:F49)</f>
        <v>9133332.6699999999</v>
      </c>
      <c r="G40" s="17">
        <f t="shared" si="7"/>
        <v>9136936.6699999999</v>
      </c>
      <c r="H40" s="17">
        <f t="shared" si="7"/>
        <v>10233332.67</v>
      </c>
      <c r="I40" s="17">
        <f t="shared" si="7"/>
        <v>10343135.17</v>
      </c>
      <c r="J40" s="17">
        <f t="shared" si="7"/>
        <v>10929228.17</v>
      </c>
      <c r="K40" s="17">
        <f t="shared" si="7"/>
        <v>12416936.67</v>
      </c>
      <c r="L40" s="17">
        <f t="shared" si="7"/>
        <v>10342271.859999999</v>
      </c>
      <c r="M40" s="17">
        <f t="shared" si="7"/>
        <v>10578056.17</v>
      </c>
      <c r="N40" s="17">
        <f t="shared" si="7"/>
        <v>10636299.859999999</v>
      </c>
      <c r="O40" s="17">
        <f t="shared" si="7"/>
        <v>10572060.859999999</v>
      </c>
      <c r="P40" s="17">
        <f t="shared" si="7"/>
        <v>10120722.539999999</v>
      </c>
      <c r="Q40" s="17">
        <f t="shared" si="7"/>
        <v>9471582.3900000006</v>
      </c>
    </row>
    <row r="41" spans="2:17">
      <c r="B41" s="18" t="s">
        <v>72</v>
      </c>
      <c r="C41" s="19" t="s">
        <v>73</v>
      </c>
      <c r="D41" s="20">
        <v>0</v>
      </c>
      <c r="E41" s="21">
        <v>41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</row>
    <row r="42" spans="2:17">
      <c r="B42" s="18" t="s">
        <v>74</v>
      </c>
      <c r="C42" s="19" t="s">
        <v>75</v>
      </c>
      <c r="D42" s="20">
        <f>SUM(F42:Q42)</f>
        <v>325000</v>
      </c>
      <c r="E42" s="21">
        <v>42</v>
      </c>
      <c r="F42" s="20">
        <v>0</v>
      </c>
      <c r="G42" s="20">
        <v>0</v>
      </c>
      <c r="H42" s="20">
        <v>0</v>
      </c>
      <c r="I42" s="20">
        <v>65000</v>
      </c>
      <c r="J42" s="20">
        <v>0</v>
      </c>
      <c r="K42" s="20">
        <v>65000</v>
      </c>
      <c r="L42" s="20">
        <v>0</v>
      </c>
      <c r="M42" s="20">
        <v>65000</v>
      </c>
      <c r="N42" s="20">
        <v>0</v>
      </c>
      <c r="O42" s="20">
        <v>65000</v>
      </c>
      <c r="P42" s="20">
        <v>0</v>
      </c>
      <c r="Q42" s="20">
        <v>65000</v>
      </c>
    </row>
    <row r="43" spans="2:17">
      <c r="B43" s="18" t="s">
        <v>76</v>
      </c>
      <c r="C43" s="19" t="s">
        <v>77</v>
      </c>
      <c r="D43" s="20">
        <v>0</v>
      </c>
      <c r="E43" s="21">
        <v>43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</row>
    <row r="44" spans="2:17">
      <c r="B44" s="18" t="s">
        <v>78</v>
      </c>
      <c r="C44" s="19" t="s">
        <v>79</v>
      </c>
      <c r="D44" s="20">
        <f>SUM(F44:Q44)</f>
        <v>120448895.7</v>
      </c>
      <c r="E44" s="21">
        <v>44</v>
      </c>
      <c r="F44" s="20">
        <v>8871666</v>
      </c>
      <c r="G44" s="20">
        <v>8875270</v>
      </c>
      <c r="H44" s="20">
        <v>9971666</v>
      </c>
      <c r="I44" s="20">
        <v>10016468.5</v>
      </c>
      <c r="J44" s="20">
        <v>10667561.5</v>
      </c>
      <c r="K44" s="20">
        <v>12090270</v>
      </c>
      <c r="L44" s="20">
        <v>10080605.189999999</v>
      </c>
      <c r="M44" s="20">
        <v>10251389.5</v>
      </c>
      <c r="N44" s="20">
        <v>10374633.189999999</v>
      </c>
      <c r="O44" s="20">
        <v>10245394.189999999</v>
      </c>
      <c r="P44" s="20">
        <v>9859055.8699999992</v>
      </c>
      <c r="Q44" s="20">
        <v>9144915.7599999998</v>
      </c>
    </row>
    <row r="45" spans="2:17">
      <c r="B45" s="18" t="s">
        <v>80</v>
      </c>
      <c r="C45" s="19" t="s">
        <v>81</v>
      </c>
      <c r="D45" s="20">
        <f>SUM(F45:Q45)</f>
        <v>3139999.9999999995</v>
      </c>
      <c r="E45" s="21">
        <v>45</v>
      </c>
      <c r="F45" s="20">
        <v>261666.67</v>
      </c>
      <c r="G45" s="20">
        <v>261666.67</v>
      </c>
      <c r="H45" s="20">
        <v>261666.67</v>
      </c>
      <c r="I45" s="20">
        <v>261666.67</v>
      </c>
      <c r="J45" s="20">
        <v>261666.67</v>
      </c>
      <c r="K45" s="20">
        <v>261666.67</v>
      </c>
      <c r="L45" s="20">
        <v>261666.67</v>
      </c>
      <c r="M45" s="20">
        <v>261666.67</v>
      </c>
      <c r="N45" s="20">
        <v>261666.67</v>
      </c>
      <c r="O45" s="20">
        <v>261666.67</v>
      </c>
      <c r="P45" s="20">
        <v>261666.67</v>
      </c>
      <c r="Q45" s="20">
        <v>261666.63</v>
      </c>
    </row>
    <row r="46" spans="2:17">
      <c r="B46" s="18" t="s">
        <v>82</v>
      </c>
      <c r="C46" s="19" t="s">
        <v>83</v>
      </c>
      <c r="D46" s="20">
        <v>0</v>
      </c>
      <c r="E46" s="21">
        <v>46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</row>
    <row r="47" spans="2:17">
      <c r="B47" s="22"/>
      <c r="C47" s="19" t="s">
        <v>84</v>
      </c>
      <c r="D47" s="20">
        <v>0</v>
      </c>
      <c r="E47" s="21"/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</row>
    <row r="48" spans="2:17">
      <c r="B48" s="22"/>
      <c r="C48" s="19" t="s">
        <v>85</v>
      </c>
      <c r="D48" s="20">
        <v>0</v>
      </c>
      <c r="E48" s="21"/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</row>
    <row r="49" spans="2:17">
      <c r="B49" s="18" t="s">
        <v>86</v>
      </c>
      <c r="C49" s="19" t="s">
        <v>87</v>
      </c>
      <c r="D49" s="20">
        <v>0</v>
      </c>
      <c r="E49" s="21">
        <v>49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</row>
    <row r="50" spans="2:17" ht="12.75" customHeight="1">
      <c r="B50" s="16" t="s">
        <v>88</v>
      </c>
      <c r="C50" s="16"/>
      <c r="D50" s="17">
        <f>SUM(D51:D59)</f>
        <v>7613967</v>
      </c>
      <c r="E50" s="6"/>
      <c r="F50" s="17">
        <f t="shared" ref="F50:Q50" si="8">SUM(F51:F59)</f>
        <v>578839</v>
      </c>
      <c r="G50" s="17">
        <f t="shared" si="8"/>
        <v>554505</v>
      </c>
      <c r="H50" s="17">
        <f t="shared" si="8"/>
        <v>758044</v>
      </c>
      <c r="I50" s="17">
        <f t="shared" si="8"/>
        <v>720460.25</v>
      </c>
      <c r="J50" s="17">
        <f t="shared" si="8"/>
        <v>574755.25</v>
      </c>
      <c r="K50" s="17">
        <f t="shared" si="8"/>
        <v>728199.75</v>
      </c>
      <c r="L50" s="17">
        <f t="shared" si="8"/>
        <v>1036012.5</v>
      </c>
      <c r="M50" s="17">
        <f t="shared" si="8"/>
        <v>501009</v>
      </c>
      <c r="N50" s="17">
        <f t="shared" si="8"/>
        <v>502880</v>
      </c>
      <c r="O50" s="17">
        <f t="shared" si="8"/>
        <v>497968.75</v>
      </c>
      <c r="P50" s="17">
        <f t="shared" si="8"/>
        <v>680118.25</v>
      </c>
      <c r="Q50" s="17">
        <f t="shared" si="8"/>
        <v>481175.25</v>
      </c>
    </row>
    <row r="51" spans="2:17">
      <c r="B51" s="18" t="s">
        <v>89</v>
      </c>
      <c r="C51" s="19" t="s">
        <v>90</v>
      </c>
      <c r="D51" s="20">
        <f>SUM(F51:Q51)</f>
        <v>2214474</v>
      </c>
      <c r="E51" s="21">
        <v>51</v>
      </c>
      <c r="F51" s="20">
        <v>151727</v>
      </c>
      <c r="G51" s="20">
        <v>148393</v>
      </c>
      <c r="H51" s="20">
        <v>341938</v>
      </c>
      <c r="I51" s="20">
        <v>323598</v>
      </c>
      <c r="J51" s="20">
        <v>162893</v>
      </c>
      <c r="K51" s="20">
        <v>131643</v>
      </c>
      <c r="L51" s="20">
        <v>419151</v>
      </c>
      <c r="M51" s="20">
        <v>109143</v>
      </c>
      <c r="N51" s="20">
        <v>104143</v>
      </c>
      <c r="O51" s="20">
        <v>95059</v>
      </c>
      <c r="P51" s="20">
        <v>118393</v>
      </c>
      <c r="Q51" s="20">
        <v>108393</v>
      </c>
    </row>
    <row r="52" spans="2:17">
      <c r="B52" s="18" t="s">
        <v>91</v>
      </c>
      <c r="C52" s="19" t="s">
        <v>92</v>
      </c>
      <c r="D52" s="20">
        <f>SUM(F52:Q52)</f>
        <v>222500</v>
      </c>
      <c r="E52" s="21">
        <v>52</v>
      </c>
      <c r="F52" s="20">
        <v>15000</v>
      </c>
      <c r="G52" s="20">
        <v>3750</v>
      </c>
      <c r="H52" s="20">
        <v>3750</v>
      </c>
      <c r="I52" s="20">
        <v>0</v>
      </c>
      <c r="J52" s="20">
        <v>0</v>
      </c>
      <c r="K52" s="20">
        <v>0</v>
      </c>
      <c r="L52" s="20">
        <v>200000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</row>
    <row r="53" spans="2:17">
      <c r="B53" s="18" t="s">
        <v>93</v>
      </c>
      <c r="C53" s="19" t="s">
        <v>94</v>
      </c>
      <c r="D53" s="20">
        <f>SUM(F53:Q53)</f>
        <v>0</v>
      </c>
      <c r="E53" s="21">
        <v>53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</row>
    <row r="54" spans="2:17">
      <c r="B54" s="18" t="s">
        <v>95</v>
      </c>
      <c r="C54" s="19" t="s">
        <v>96</v>
      </c>
      <c r="D54" s="20">
        <f>SUM(F54:Q54)</f>
        <v>4860145</v>
      </c>
      <c r="E54" s="21">
        <v>54</v>
      </c>
      <c r="F54" s="20">
        <v>383333</v>
      </c>
      <c r="G54" s="20">
        <v>383333</v>
      </c>
      <c r="H54" s="20">
        <v>385703.5</v>
      </c>
      <c r="I54" s="20">
        <v>383333</v>
      </c>
      <c r="J54" s="20">
        <v>383333</v>
      </c>
      <c r="K54" s="20">
        <v>499902.5</v>
      </c>
      <c r="L54" s="20">
        <v>383333</v>
      </c>
      <c r="M54" s="20">
        <v>383337</v>
      </c>
      <c r="N54" s="20">
        <v>383333</v>
      </c>
      <c r="O54" s="20">
        <v>384005</v>
      </c>
      <c r="P54" s="20">
        <v>548071</v>
      </c>
      <c r="Q54" s="20">
        <v>359128</v>
      </c>
    </row>
    <row r="55" spans="2:17">
      <c r="B55" s="18" t="s">
        <v>97</v>
      </c>
      <c r="C55" s="19" t="s">
        <v>98</v>
      </c>
      <c r="D55" s="20">
        <v>0</v>
      </c>
      <c r="E55" s="21">
        <v>55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</row>
    <row r="56" spans="2:17">
      <c r="B56" s="18" t="s">
        <v>99</v>
      </c>
      <c r="C56" s="19" t="s">
        <v>100</v>
      </c>
      <c r="D56" s="20">
        <f>SUM(F56:Q56)</f>
        <v>316848</v>
      </c>
      <c r="E56" s="21">
        <v>56</v>
      </c>
      <c r="F56" s="20">
        <v>28779</v>
      </c>
      <c r="G56" s="20">
        <v>19029</v>
      </c>
      <c r="H56" s="20">
        <v>26652.5</v>
      </c>
      <c r="I56" s="20">
        <v>13529.25</v>
      </c>
      <c r="J56" s="20">
        <v>28529.25</v>
      </c>
      <c r="K56" s="20">
        <v>96654.25</v>
      </c>
      <c r="L56" s="20">
        <v>33528.5</v>
      </c>
      <c r="M56" s="20">
        <v>8529</v>
      </c>
      <c r="N56" s="20">
        <v>15404</v>
      </c>
      <c r="O56" s="20">
        <v>18904.75</v>
      </c>
      <c r="P56" s="20">
        <v>13654.25</v>
      </c>
      <c r="Q56" s="20">
        <v>13654.25</v>
      </c>
    </row>
    <row r="57" spans="2:17">
      <c r="B57" s="18" t="s">
        <v>101</v>
      </c>
      <c r="C57" s="19" t="s">
        <v>102</v>
      </c>
      <c r="D57" s="20">
        <v>0</v>
      </c>
      <c r="E57" s="21">
        <v>57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</row>
    <row r="58" spans="2:17">
      <c r="B58" s="18" t="s">
        <v>103</v>
      </c>
      <c r="C58" s="19" t="s">
        <v>104</v>
      </c>
      <c r="D58" s="20">
        <v>0</v>
      </c>
      <c r="E58" s="21">
        <v>58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</row>
    <row r="59" spans="2:17">
      <c r="B59" s="18" t="s">
        <v>105</v>
      </c>
      <c r="C59" s="19" t="s">
        <v>106</v>
      </c>
      <c r="D59" s="20">
        <f>SUM(F59:Q59)</f>
        <v>0</v>
      </c>
      <c r="E59" s="21">
        <v>59</v>
      </c>
      <c r="F59" s="20">
        <f>VLOOKUP(E59,[1]Hoja1!$F$1779:$J$1813,5,FALSE)</f>
        <v>0</v>
      </c>
      <c r="G59" s="20">
        <v>0</v>
      </c>
      <c r="H59" s="20">
        <f>VLOOKUP(E59,[1]Hoja1!$F$1779:$L$1813,7,FALSE)</f>
        <v>0</v>
      </c>
      <c r="I59" s="20">
        <f>VLOOKUP(E59,[1]Hoja1!$F$1779:$M$1813,8,FALSE)</f>
        <v>0</v>
      </c>
      <c r="J59" s="20">
        <f>VLOOKUP(E59,[1]Hoja1!$F$1779:$N$1813,9,FALSE)</f>
        <v>0</v>
      </c>
      <c r="K59" s="20">
        <f>VLOOKUP(E59,[1]Hoja1!$F$1779:$O$1813,10,FALSE)</f>
        <v>0</v>
      </c>
      <c r="L59" s="20">
        <f>VLOOKUP(E59,[1]Hoja1!$F$1779:$P$1813,11,FALSE)</f>
        <v>0</v>
      </c>
      <c r="M59" s="20">
        <f>VLOOKUP(E59,[1]Hoja1!$F$1779:$Q$1813,12,FALSE)</f>
        <v>0</v>
      </c>
      <c r="N59" s="20">
        <f>VLOOKUP(E59,[1]Hoja1!$F$1779:$R$1813,13,FALSE)</f>
        <v>0</v>
      </c>
      <c r="O59" s="20">
        <f>VLOOKUP(E59,[1]Hoja1!$F$1779:$S$1813,14,FALSE)</f>
        <v>0</v>
      </c>
      <c r="P59" s="20">
        <f>VLOOKUP(E59,[1]Hoja1!$F$1779:$T$1813,15,FALSE)</f>
        <v>0</v>
      </c>
      <c r="Q59" s="20">
        <f>VLOOKUP(E59,[1]Hoja1!$F$1779:$U$1813,16,FALSE)</f>
        <v>0</v>
      </c>
    </row>
    <row r="60" spans="2:17" ht="12.75" customHeight="1">
      <c r="B60" s="16" t="s">
        <v>107</v>
      </c>
      <c r="C60" s="16"/>
      <c r="D60" s="17">
        <f>SUM(D61:D63)</f>
        <v>0</v>
      </c>
      <c r="E60" s="6"/>
      <c r="F60" s="17">
        <f t="shared" ref="F60:Q60" si="9">SUM(F61:F63)</f>
        <v>0</v>
      </c>
      <c r="G60" s="17">
        <f t="shared" si="9"/>
        <v>0</v>
      </c>
      <c r="H60" s="17">
        <f t="shared" si="9"/>
        <v>0</v>
      </c>
      <c r="I60" s="17">
        <f t="shared" si="9"/>
        <v>0</v>
      </c>
      <c r="J60" s="17">
        <f t="shared" si="9"/>
        <v>0</v>
      </c>
      <c r="K60" s="17">
        <f t="shared" si="9"/>
        <v>0</v>
      </c>
      <c r="L60" s="17">
        <f t="shared" si="9"/>
        <v>0</v>
      </c>
      <c r="M60" s="17">
        <f t="shared" si="9"/>
        <v>0</v>
      </c>
      <c r="N60" s="17">
        <f t="shared" si="9"/>
        <v>0</v>
      </c>
      <c r="O60" s="17">
        <f t="shared" si="9"/>
        <v>0</v>
      </c>
      <c r="P60" s="17">
        <f t="shared" si="9"/>
        <v>0</v>
      </c>
      <c r="Q60" s="17">
        <f t="shared" si="9"/>
        <v>0</v>
      </c>
    </row>
    <row r="61" spans="2:17">
      <c r="B61" s="18" t="s">
        <v>108</v>
      </c>
      <c r="C61" s="19" t="s">
        <v>109</v>
      </c>
      <c r="D61" s="20">
        <v>0</v>
      </c>
      <c r="E61" s="21">
        <v>61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</row>
    <row r="62" spans="2:17">
      <c r="B62" s="18" t="s">
        <v>110</v>
      </c>
      <c r="C62" s="19" t="s">
        <v>111</v>
      </c>
      <c r="D62" s="20">
        <f>SUM(F62:Q62)</f>
        <v>0</v>
      </c>
      <c r="E62" s="21">
        <v>62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</row>
    <row r="63" spans="2:17">
      <c r="B63" s="18" t="s">
        <v>112</v>
      </c>
      <c r="C63" s="19" t="s">
        <v>113</v>
      </c>
      <c r="D63" s="20">
        <v>0</v>
      </c>
      <c r="E63" s="21">
        <v>63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</row>
    <row r="64" spans="2:17" ht="12.75" customHeight="1">
      <c r="B64" s="16" t="s">
        <v>114</v>
      </c>
      <c r="C64" s="16"/>
      <c r="D64" s="17">
        <f>SUM(D65:D71)</f>
        <v>18035698.689999998</v>
      </c>
      <c r="E64" s="6"/>
      <c r="F64" s="17">
        <f t="shared" ref="F64:Q64" si="10">SUM(F65:F71)</f>
        <v>1259039.25</v>
      </c>
      <c r="G64" s="17">
        <f t="shared" si="10"/>
        <v>1063700.25</v>
      </c>
      <c r="H64" s="17">
        <f t="shared" si="10"/>
        <v>1211694</v>
      </c>
      <c r="I64" s="17">
        <f t="shared" si="10"/>
        <v>1242538</v>
      </c>
      <c r="J64" s="17">
        <f t="shared" si="10"/>
        <v>1122410.75</v>
      </c>
      <c r="K64" s="17">
        <f t="shared" si="10"/>
        <v>1178181.5</v>
      </c>
      <c r="L64" s="17">
        <f t="shared" si="10"/>
        <v>2201504.1</v>
      </c>
      <c r="M64" s="17">
        <f t="shared" si="10"/>
        <v>1689361.52</v>
      </c>
      <c r="N64" s="17">
        <f t="shared" si="10"/>
        <v>1527911.93</v>
      </c>
      <c r="O64" s="17">
        <f t="shared" si="10"/>
        <v>1679258.68</v>
      </c>
      <c r="P64" s="17">
        <f t="shared" si="10"/>
        <v>1788069.53</v>
      </c>
      <c r="Q64" s="17">
        <f t="shared" si="10"/>
        <v>2072029.18</v>
      </c>
    </row>
    <row r="65" spans="2:17">
      <c r="B65" s="18" t="s">
        <v>115</v>
      </c>
      <c r="C65" s="19" t="s">
        <v>116</v>
      </c>
      <c r="D65" s="20">
        <v>0</v>
      </c>
      <c r="E65" s="21">
        <v>71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</row>
    <row r="66" spans="2:17">
      <c r="B66" s="18" t="s">
        <v>117</v>
      </c>
      <c r="C66" s="19" t="s">
        <v>118</v>
      </c>
      <c r="D66" s="20">
        <v>0</v>
      </c>
      <c r="E66" s="21">
        <v>72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</row>
    <row r="67" spans="2:17">
      <c r="B67" s="18" t="s">
        <v>119</v>
      </c>
      <c r="C67" s="19" t="s">
        <v>120</v>
      </c>
      <c r="D67" s="20">
        <v>0</v>
      </c>
      <c r="E67" s="21">
        <v>73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</row>
    <row r="68" spans="2:17">
      <c r="B68" s="18" t="s">
        <v>121</v>
      </c>
      <c r="C68" s="19" t="s">
        <v>122</v>
      </c>
      <c r="D68" s="20">
        <v>0</v>
      </c>
      <c r="E68" s="21">
        <v>74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</row>
    <row r="69" spans="2:17">
      <c r="B69" s="18" t="s">
        <v>123</v>
      </c>
      <c r="C69" s="19" t="s">
        <v>124</v>
      </c>
      <c r="D69" s="20">
        <v>0</v>
      </c>
      <c r="E69" s="21">
        <v>75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</row>
    <row r="70" spans="2:17">
      <c r="B70" s="18">
        <v>0</v>
      </c>
      <c r="C70" s="19" t="s">
        <v>125</v>
      </c>
      <c r="D70" s="20">
        <v>0</v>
      </c>
      <c r="E70" s="21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</row>
    <row r="71" spans="2:17">
      <c r="B71" s="18" t="s">
        <v>126</v>
      </c>
      <c r="C71" s="19" t="s">
        <v>127</v>
      </c>
      <c r="D71" s="20">
        <f>SUM(F71:Q71)</f>
        <v>18035698.689999998</v>
      </c>
      <c r="E71" s="21">
        <v>79</v>
      </c>
      <c r="F71" s="20">
        <v>1259039.25</v>
      </c>
      <c r="G71" s="20">
        <v>1063700.25</v>
      </c>
      <c r="H71" s="20">
        <v>1211694</v>
      </c>
      <c r="I71" s="20">
        <v>1242538</v>
      </c>
      <c r="J71" s="20">
        <v>1122410.75</v>
      </c>
      <c r="K71" s="20">
        <v>1178181.5</v>
      </c>
      <c r="L71" s="20">
        <v>2201504.1</v>
      </c>
      <c r="M71" s="20">
        <v>1689361.52</v>
      </c>
      <c r="N71" s="20">
        <v>1527911.93</v>
      </c>
      <c r="O71" s="20">
        <v>1679258.68</v>
      </c>
      <c r="P71" s="20">
        <v>1788069.53</v>
      </c>
      <c r="Q71" s="20">
        <v>2072029.18</v>
      </c>
    </row>
    <row r="72" spans="2:17" ht="12.75" customHeight="1">
      <c r="B72" s="16" t="s">
        <v>128</v>
      </c>
      <c r="C72" s="16"/>
      <c r="D72" s="17">
        <f>SUM(D73:D75)</f>
        <v>0</v>
      </c>
      <c r="E72" s="6"/>
      <c r="F72" s="17">
        <f t="shared" ref="F72:Q72" si="11">SUM(F73:F75)</f>
        <v>0</v>
      </c>
      <c r="G72" s="17">
        <f t="shared" si="11"/>
        <v>0</v>
      </c>
      <c r="H72" s="17">
        <f t="shared" si="11"/>
        <v>0</v>
      </c>
      <c r="I72" s="17">
        <f t="shared" si="11"/>
        <v>0</v>
      </c>
      <c r="J72" s="17">
        <f t="shared" si="11"/>
        <v>0</v>
      </c>
      <c r="K72" s="17">
        <f t="shared" si="11"/>
        <v>0</v>
      </c>
      <c r="L72" s="17">
        <f t="shared" si="11"/>
        <v>0</v>
      </c>
      <c r="M72" s="17">
        <f t="shared" si="11"/>
        <v>0</v>
      </c>
      <c r="N72" s="17">
        <f t="shared" si="11"/>
        <v>0</v>
      </c>
      <c r="O72" s="17">
        <f t="shared" si="11"/>
        <v>0</v>
      </c>
      <c r="P72" s="17">
        <f t="shared" si="11"/>
        <v>0</v>
      </c>
      <c r="Q72" s="17">
        <f t="shared" si="11"/>
        <v>0</v>
      </c>
    </row>
    <row r="73" spans="2:17">
      <c r="B73" s="18" t="s">
        <v>129</v>
      </c>
      <c r="C73" s="19" t="s">
        <v>130</v>
      </c>
      <c r="D73" s="20">
        <v>0</v>
      </c>
      <c r="E73" s="21">
        <v>81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</row>
    <row r="74" spans="2:17">
      <c r="B74" s="18" t="s">
        <v>131</v>
      </c>
      <c r="C74" s="19" t="s">
        <v>132</v>
      </c>
      <c r="D74" s="20">
        <v>0</v>
      </c>
      <c r="E74" s="21">
        <v>83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</row>
    <row r="75" spans="2:17">
      <c r="B75" s="18" t="s">
        <v>133</v>
      </c>
      <c r="C75" s="19" t="s">
        <v>134</v>
      </c>
      <c r="D75" s="20">
        <v>0</v>
      </c>
      <c r="E75" s="21">
        <v>85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</row>
    <row r="76" spans="2:17" ht="12.75" customHeight="1">
      <c r="B76" s="16" t="s">
        <v>135</v>
      </c>
      <c r="C76" s="16"/>
      <c r="D76" s="17">
        <f>SUM(D77:D83)</f>
        <v>0</v>
      </c>
      <c r="E76" s="6"/>
      <c r="F76" s="17">
        <f t="shared" ref="F76:Q76" si="12">SUM(F77:F83)</f>
        <v>0</v>
      </c>
      <c r="G76" s="17">
        <f t="shared" si="12"/>
        <v>0</v>
      </c>
      <c r="H76" s="17">
        <f t="shared" si="12"/>
        <v>0</v>
      </c>
      <c r="I76" s="17">
        <f t="shared" si="12"/>
        <v>0</v>
      </c>
      <c r="J76" s="17">
        <f t="shared" si="12"/>
        <v>0</v>
      </c>
      <c r="K76" s="17">
        <f t="shared" si="12"/>
        <v>0</v>
      </c>
      <c r="L76" s="17">
        <f t="shared" si="12"/>
        <v>0</v>
      </c>
      <c r="M76" s="17">
        <f t="shared" si="12"/>
        <v>0</v>
      </c>
      <c r="N76" s="17">
        <f t="shared" si="12"/>
        <v>0</v>
      </c>
      <c r="O76" s="17">
        <f t="shared" si="12"/>
        <v>0</v>
      </c>
      <c r="P76" s="17">
        <f t="shared" si="12"/>
        <v>0</v>
      </c>
      <c r="Q76" s="17">
        <f t="shared" si="12"/>
        <v>0</v>
      </c>
    </row>
    <row r="77" spans="2:17">
      <c r="B77" s="23" t="s">
        <v>136</v>
      </c>
      <c r="C77" s="19" t="s">
        <v>137</v>
      </c>
      <c r="D77" s="20">
        <v>0</v>
      </c>
      <c r="E77" s="21">
        <v>91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</row>
    <row r="78" spans="2:17">
      <c r="B78" s="24" t="s">
        <v>138</v>
      </c>
      <c r="C78" s="19" t="s">
        <v>139</v>
      </c>
      <c r="D78" s="20">
        <v>0</v>
      </c>
      <c r="E78" s="21">
        <v>92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</row>
    <row r="79" spans="2:17">
      <c r="B79" s="24" t="s">
        <v>140</v>
      </c>
      <c r="C79" s="19" t="s">
        <v>141</v>
      </c>
      <c r="D79" s="20">
        <v>0</v>
      </c>
      <c r="E79" s="21">
        <v>93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</row>
    <row r="80" spans="2:17">
      <c r="B80" s="24" t="s">
        <v>142</v>
      </c>
      <c r="C80" s="19" t="s">
        <v>143</v>
      </c>
      <c r="D80" s="20">
        <v>0</v>
      </c>
      <c r="E80" s="21">
        <v>94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</row>
    <row r="81" spans="2:17">
      <c r="B81" s="24" t="s">
        <v>144</v>
      </c>
      <c r="C81" s="19" t="s">
        <v>145</v>
      </c>
      <c r="D81" s="20">
        <v>0</v>
      </c>
      <c r="E81" s="21">
        <v>95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</row>
    <row r="82" spans="2:17">
      <c r="B82" s="24" t="s">
        <v>146</v>
      </c>
      <c r="C82" s="19" t="s">
        <v>147</v>
      </c>
      <c r="D82" s="20">
        <v>0</v>
      </c>
      <c r="E82" s="21">
        <v>96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</row>
    <row r="83" spans="2:17">
      <c r="B83" s="25" t="s">
        <v>148</v>
      </c>
      <c r="C83" s="19" t="s">
        <v>149</v>
      </c>
      <c r="D83" s="20">
        <v>0</v>
      </c>
      <c r="E83" s="21">
        <v>99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</row>
  </sheetData>
  <mergeCells count="16">
    <mergeCell ref="B60:C60"/>
    <mergeCell ref="B64:C64"/>
    <mergeCell ref="B72:C72"/>
    <mergeCell ref="B76:C76"/>
    <mergeCell ref="B11:C11"/>
    <mergeCell ref="B12:C12"/>
    <mergeCell ref="B20:C20"/>
    <mergeCell ref="B30:C30"/>
    <mergeCell ref="B40:C40"/>
    <mergeCell ref="B50:C50"/>
    <mergeCell ref="B3:Q3"/>
    <mergeCell ref="B4:Q4"/>
    <mergeCell ref="B5:Q5"/>
    <mergeCell ref="B6:D6"/>
    <mergeCell ref="B7:Q7"/>
    <mergeCell ref="B10:C10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 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UsuarioDIF</dc:creator>
  <cp:lastModifiedBy>UsuarioDIF</cp:lastModifiedBy>
  <dcterms:created xsi:type="dcterms:W3CDTF">2021-04-19T18:57:22Z</dcterms:created>
  <dcterms:modified xsi:type="dcterms:W3CDTF">2021-04-19T18:57:59Z</dcterms:modified>
</cp:coreProperties>
</file>