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8_{20492BF4-63D7-4204-8993-4535D1D41BC4}" xr6:coauthVersionLast="47" xr6:coauthVersionMax="47" xr10:uidLastSave="{00000000-0000-0000-0000-000000000000}"/>
  <bookViews>
    <workbookView xWindow="-120" yWindow="-120" windowWidth="29040" windowHeight="1572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<sst xmlns="http://schemas.openxmlformats.org/spreadsheetml/2006/main" count="854" uniqueCount="598">
  <si>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</si>
  <si>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</si>
  <si>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</si>
  <si>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</si>
  <si>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</si>
  <si>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</si>
  <si>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</si>
  <si>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</si>
  <si>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</si>
  <si>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</si>
  <si>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</si>
  <si>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</si>
  <si>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</si>
  <si>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</si>
  <si>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</si>
  <si>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</si>
  <si>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</si>
  <si>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</si>
  <si>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</si>
  <si>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</si>
  <si>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</si>
  <si>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</si>
  <si>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</si>
  <si>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</si>
  <si>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</si>
  <si>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</si>
  <si>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</si>
  <si>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</si>
  <si>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</si>
  <si>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</si>
  <si>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</si>
  <si>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</si>
  <si>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</si>
  <si>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</si>
  <si>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</si>
  <si>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</si>
  <si>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</si>
  <si>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</si>
  <si>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</si>
  <si>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</si>
  <si>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</si>
  <si>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</si>
  <si>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</si>
  <si>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</si>
  <si>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</si>
  <si>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</si>
  <si>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</si>
  <si>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</si>
  <si>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</si>
  <si>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</si>
  <si>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</si>
  <si>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</si>
  <si>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</si>
  <si>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</si>
  <si>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</si>
  <si>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</si>
  <si>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</si>
  <si>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</si>
  <si>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</si>
  <si>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</si>
  <si>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</si>
  <si>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</si>
  <si>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</si>
  <si>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</si>
  <si>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</si>
  <si>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</si>
  <si>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</si>
  <si>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</si>
  <si>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</si>
  <si>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</si>
  <si>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</si>
  <si>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</si>
  <si>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</si>
  <si>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</si>
  <si>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</si>
  <si>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</si>
  <si>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</si>
  <si>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</si>
  <si>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</si>
  <si>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</si>
  <si>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</si>
  <si>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</si>
  <si>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</si>
  <si>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</si>
  <si>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</si>
  <si>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</si>
  <si>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</si>
  <si>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</si>
  <si>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</si>
  <si>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</si>
  <si>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</si>
  <si>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</si>
  <si>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</si>
  <si>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</si>
  <si>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</si>
  <si>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</si>
  <si>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</si>
  <si>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</si>
  <si>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</si>
  <si>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</si>
  <si>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</si>
  <si>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</si>
  <si>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</si>
  <si>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</si>
  <si>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</si>
  <si>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</si>
  <si>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</si>
  <si>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</si>
  <si>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</si>
  <si>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</si>
  <si>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</si>
  <si>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</si>
  <si>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</si>
  <si>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</si>
  <si>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</si>
  <si>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</si>
  <si>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</si>
  <si>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</si>
  <si>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</si>
  <si>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</si>
  <si>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</si>
  <si>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</si>
  <si>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</si>
  <si>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</si>
  <si>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</si>
  <si>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</si>
  <si>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</si>
  <si>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</si>
  <si>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</si>
  <si>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</si>
  <si>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</si>
  <si>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</si>
  <si>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</si>
  <si>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</si>
  <si>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</si>
  <si>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</si>
  <si>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</si>
  <si>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</si>
  <si>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</si>
  <si>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</si>
  <si>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</si>
  <si>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</si>
  <si>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</si>
  <si>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</si>
  <si>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</si>
  <si>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</si>
  <si>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</si>
  <si>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</si>
  <si>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</si>
  <si>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</si>
  <si>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</si>
  <si>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</si>
  <si>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</si>
  <si>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</si>
  <si>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</si>
  <si>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</si>
  <si>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</si>
  <si>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</si>
  <si>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</si>
  <si>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</si>
  <si>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</si>
  <si>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</si>
  <si>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</si>
  <si>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</si>
  <si>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</si>
  <si>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</si>
  <si>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</si>
  <si>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</si>
  <si>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</si>
  <si>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</si>
  <si>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</si>
  <si>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</si>
  <si>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</si>
  <si>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</si>
  <si>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</si>
  <si>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</si>
  <si>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</si>
  <si>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</si>
  <si>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</si>
  <si>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</si>
  <si>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</si>
  <si>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</si>
  <si>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</si>
  <si>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</si>
  <si>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</si>
  <si>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</si>
  <si>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</si>
  <si>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</si>
  <si>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</si>
  <si>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</si>
  <si>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</si>
  <si>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</si>
  <si>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</si>
  <si>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</si>
  <si>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</si>
  <si>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</si>
  <si>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</si>
  <si>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</si>
  <si>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</si>
  <si>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</si>
  <si>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</si>
  <si>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</si>
  <si>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</si>
  <si>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</si>
  <si>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</si>
  <si>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</si>
  <si>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</si>
  <si>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</si>
  <si>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</si>
  <si>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</si>
  <si>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</si>
  <si>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</si>
  <si>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</si>
  <si>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</si>
  <si>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</si>
  <si>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</si>
  <si>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</si>
  <si>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</si>
  <si>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</si>
  <si>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</si>
  <si>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</si>
  <si>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</si>
  <si>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</si>
  <si>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</si>
  <si>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</si>
  <si>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</si>
  <si>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</si>
  <si>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</si>
  <si>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</si>
  <si>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</si>
  <si>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</si>
  <si>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</si>
  <si>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</si>
  <si>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</si>
  <si>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</si>
  <si>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</si>
  <si>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</si>
  <si>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</si>
  <si>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</si>
  <si>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</si>
  <si>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</si>
  <si>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</si>
  <si>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</si>
  <si>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</si>
  <si>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</si>
  <si>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</si>
  <si>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</si>
  <si>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</si>
  <si>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</si>
  <si>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</si>
  <si>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</si>
  <si>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</si>
  <si>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</si>
  <si>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</si>
  <si>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</si>
  <si>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</si>
  <si>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</si>
  <si>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</si>
  <si>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</si>
  <si>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</si>
  <si>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</si>
  <si>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</si>
  <si>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</si>
  <si>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</si>
  <si>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</si>
  <si>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</si>
  <si>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</si>
  <si>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</si>
  <si>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</si>
  <si>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</si>
  <si>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</si>
  <si>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</si>
  <si>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</si>
  <si>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</si>
  <si>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</si>
  <si>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</si>
  <si>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</si>
  <si>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</si>
  <si>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</si>
  <si>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</si>
  <si>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</si>
  <si>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</si>
  <si>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</si>
  <si>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</si>
  <si>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</si>
  <si>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</si>
  <si>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</si>
  <si>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</si>
  <si>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</si>
  <si>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</si>
  <si>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</si>
  <si>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</si>
  <si>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</si>
  <si>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</si>
  <si>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</si>
  <si>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</si>
  <si>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</si>
  <si>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</si>
  <si>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</si>
  <si>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</si>
  <si>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</si>
  <si>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</si>
  <si>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</si>
  <si>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</si>
  <si>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</si>
  <si>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</si>
  <si>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</si>
  <si>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</si>
  <si>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</si>
  <si>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</si>
  <si>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</si>
  <si>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</si>
  <si>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</si>
  <si>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</si>
  <si>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</si>
  <si>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</si>
  <si>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</si>
  <si>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</si>
  <si>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</si>
  <si>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</si>
  <si>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</si>
  <si>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</si>
  <si>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</si>
  <si>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</si>
  <si>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</si>
  <si>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</si>
  <si>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</si>
  <si>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</si>
  <si>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</si>
  <si>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</si>
  <si>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</si>
  <si>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</si>
  <si>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</si>
  <si>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</si>
  <si>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</si>
  <si>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</si>
  <si>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</si>
  <si>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</si>
  <si>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</si>
  <si>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</si>
  <si>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</si>
  <si>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</si>
  <si>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</si>
  <si>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</si>
  <si>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</si>
  <si>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</si>
  <si>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</si>
  <si>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</si>
  <si>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</si>
  <si>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</si>
  <si>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</si>
  <si>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</si>
  <si>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</si>
  <si>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</si>
  <si>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</si>
  <si>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</si>
  <si>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</si>
  <si>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</si>
  <si>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</si>
  <si>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</si>
  <si>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</si>
  <si>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</si>
  <si>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</si>
  <si>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</si>
  <si>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</si>
  <si>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</si>
  <si>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</si>
  <si>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</si>
  <si>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</si>
  <si>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</si>
  <si>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</si>
  <si>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</si>
  <si>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</si>
  <si>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</si>
  <si>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</si>
  <si>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</si>
  <si>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</si>
  <si>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</si>
  <si>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</si>
  <si>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</si>
  <si>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</si>
  <si>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</si>
  <si>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</si>
  <si>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</si>
  <si>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</si>
  <si>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</si>
  <si>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</si>
  <si>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</si>
  <si>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</si>
  <si>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</si>
  <si>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</si>
  <si>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</si>
  <si>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</si>
  <si>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</si>
  <si>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</si>
  <si>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</si>
  <si>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</si>
  <si>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</si>
  <si>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</si>
  <si>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</si>
  <si>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</si>
  <si>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</si>
  <si>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</si>
  <si>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</si>
  <si>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</si>
  <si>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</si>
  <si>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</si>
  <si>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</si>
  <si>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</si>
  <si>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</si>
  <si>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</si>
  <si>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</si>
  <si>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</si>
  <si>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</si>
  <si>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</si>
  <si>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</si>
  <si>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</si>
  <si>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</si>
  <si>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</si>
  <si>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</si>
  <si>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</si>
  <si>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</si>
  <si>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</si>
  <si>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</si>
  <si>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</si>
  <si>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</si>
  <si>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</si>
  <si>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</si>
  <si>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</si>
  <si>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</si>
  <si>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</si>
  <si>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</si>
  <si>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</si>
  <si>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</si>
  <si>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</si>
  <si>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</si>
  <si>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</si>
  <si>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</si>
  <si>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</si>
  <si>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</si>
  <si>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</si>
  <si>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</si>
  <si>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</si>
  <si>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</si>
  <si>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</si>
  <si>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</si>
  <si>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</si>
  <si>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</si>
  <si>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</si>
  <si>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</si>
  <si>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</si>
  <si>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</si>
  <si>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</si>
  <si>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</si>
  <si>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</si>
  <si>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</si>
  <si>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</si>
  <si>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</si>
  <si>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</si>
  <si>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</si>
  <si>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</si>
  <si>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</si>
  <si>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</si>
  <si>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</si>
  <si>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</si>
  <si>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</si>
  <si>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</si>
  <si>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</si>
  <si>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</si>
  <si>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</si>
  <si>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</si>
  <si>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</si>
  <si>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</si>
  <si>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</si>
  <si>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</si>
  <si>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</si>
  <si>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</si>
  <si>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</si>
  <si>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</si>
  <si>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</si>
  <si>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</si>
  <si>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</si>
  <si>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</si>
  <si>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</si>
  <si>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</si>
  <si>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</si>
  <si>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</si>
  <si>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</si>
  <si>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</si>
  <si>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</si>
  <si>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</si>
  <si>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</si>
  <si>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</si>
  <si>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</si>
  <si>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</si>
  <si>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</si>
  <si>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</si>
  <si>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</si>
  <si>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</si>
  <si>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</si>
  <si>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</si>
  <si>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</si>
  <si>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</si>
  <si>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</si>
  <si>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</si>
  <si>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</si>
  <si>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</si>
  <si>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</si>
  <si>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</si>
  <si>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</si>
  <si>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</si>
  <si>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</si>
  <si>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</si>
  <si>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</si>
  <si>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</si>
  <si>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</si>
  <si>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</si>
  <si>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</si>
  <si>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</si>
  <si>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</si>
  <si>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</si>
  <si>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</si>
  <si>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</si>
  <si>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</si>
  <si>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</si>
  <si>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</si>
  <si>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</si>
  <si>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</si>
  <si>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</si>
  <si>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</si>
  <si>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</si>
  <si>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</si>
  <si>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</si>
  <si>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</si>
  <si>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</si>
  <si>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</si>
  <si>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</si>
  <si>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</si>
  <si>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</si>
  <si>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</si>
  <si>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</si>
  <si>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</si>
  <si>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</si>
  <si>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</si>
  <si>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</si>
  <si>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</si>
  <si>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</si>
  <si>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</si>
  <si>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</si>
  <si>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</si>
  <si>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</si>
  <si>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</si>
  <si>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</si>
  <si>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</si>
  <si>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</si>
  <si>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</si>
  <si>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</si>
  <si>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</si>
  <si>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</si>
  <si>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</si>
  <si>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</si>
  <si>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</si>
  <si>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</si>
  <si>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</si>
  <si>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</si>
  <si>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</si>
  <si>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</si>
  <si>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</si>
  <si>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</si>
  <si>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</si>
  <si>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</si>
  <si>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</si>
  <si>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</si>
  <si>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</si>
  <si>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</si>
  <si>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</si>
  <si>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</si>
  <si>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</si>
  <si>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</si>
  <si>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</si>
  <si>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</si>
  <si>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</si>
  <si>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</si>
  <si>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</si>
  <si>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</si>
  <si>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</si>
  <si>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</si>
  <si>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</si>
  <si>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</si>
  <si>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</si>
  <si>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</si>
  <si>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</si>
  <si>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</si>
  <si>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</si>
  <si>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</si>
  <si>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</si>
  <si>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ESTADO DE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</si>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</sst>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75" zoomScaleNormal="100" workbookViewId="0">
      <selection activeCell="C140" sqref="C14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990565189.00999999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169318995.59999999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169318995.59999999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169318995.59999999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820487561.95999992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632239536.42999995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631039536.42999995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1200000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188248025.53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188248025.53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758631.45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758631.45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758631.45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867202828.82000017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646660292.59000015</v>
      </c>
      <c r="D95" s="112">
        <f>C95/$C$94</f>
        <v>0.74568517433217851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137097297.25999999</v>
      </c>
      <c r="D96" s="112">
        <f t="shared" ref="D96:D159" si="0">C96/$C$94</f>
        <v>0.15809138612537485</v>
      </c>
      <c r="E96" s="41"/>
    </row>
    <row r="97" spans="1:5" x14ac:dyDescent="0.2">
      <c r="A97" s="43">
        <v>5111</v>
      </c>
      <c r="B97" s="41" t="s">
        <v>280</v>
      </c>
      <c r="C97" s="142">
        <v>19731464.329999998</v>
      </c>
      <c r="D97" s="44">
        <f t="shared" si="0"/>
        <v>2.2752998115617925E-2</v>
      </c>
      <c r="E97" s="41"/>
    </row>
    <row r="98" spans="1:5" x14ac:dyDescent="0.2">
      <c r="A98" s="43">
        <v>5112</v>
      </c>
      <c r="B98" s="41" t="s">
        <v>281</v>
      </c>
      <c r="C98" s="142">
        <v>54341291.670000002</v>
      </c>
      <c r="D98" s="44">
        <f t="shared" si="0"/>
        <v>6.2662724179465612E-2</v>
      </c>
      <c r="E98" s="41"/>
    </row>
    <row r="99" spans="1:5" x14ac:dyDescent="0.2">
      <c r="A99" s="43">
        <v>5113</v>
      </c>
      <c r="B99" s="41" t="s">
        <v>282</v>
      </c>
      <c r="C99" s="142">
        <v>15574892.689999999</v>
      </c>
      <c r="D99" s="44">
        <f t="shared" si="0"/>
        <v>1.7959919147395656E-2</v>
      </c>
      <c r="E99" s="41"/>
    </row>
    <row r="100" spans="1:5" x14ac:dyDescent="0.2">
      <c r="A100" s="43">
        <v>5114</v>
      </c>
      <c r="B100" s="41" t="s">
        <v>283</v>
      </c>
      <c r="C100" s="142">
        <v>14541019.52</v>
      </c>
      <c r="D100" s="44">
        <f t="shared" si="0"/>
        <v>1.6767726115222564E-2</v>
      </c>
      <c r="E100" s="41"/>
    </row>
    <row r="101" spans="1:5" x14ac:dyDescent="0.2">
      <c r="A101" s="43">
        <v>5115</v>
      </c>
      <c r="B101" s="41" t="s">
        <v>284</v>
      </c>
      <c r="C101" s="142">
        <v>32810384.510000002</v>
      </c>
      <c r="D101" s="44">
        <f t="shared" si="0"/>
        <v>3.7834729569142404E-2</v>
      </c>
      <c r="E101" s="41"/>
    </row>
    <row r="102" spans="1:5" x14ac:dyDescent="0.2">
      <c r="A102" s="43">
        <v>5116</v>
      </c>
      <c r="B102" s="41" t="s">
        <v>285</v>
      </c>
      <c r="C102" s="142">
        <v>98244.54</v>
      </c>
      <c r="D102" s="44">
        <f t="shared" si="0"/>
        <v>1.132889985306909E-4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475299770.39000005</v>
      </c>
      <c r="D103" s="112">
        <f t="shared" si="0"/>
        <v>0.54808374072849686</v>
      </c>
      <c r="E103" s="41"/>
    </row>
    <row r="104" spans="1:5" x14ac:dyDescent="0.2">
      <c r="A104" s="43">
        <v>5121</v>
      </c>
      <c r="B104" s="41" t="s">
        <v>287</v>
      </c>
      <c r="C104" s="142">
        <v>2684483.07</v>
      </c>
      <c r="D104" s="44">
        <f t="shared" si="0"/>
        <v>3.0955653980658327E-3</v>
      </c>
      <c r="E104" s="41"/>
    </row>
    <row r="105" spans="1:5" x14ac:dyDescent="0.2">
      <c r="A105" s="43">
        <v>5122</v>
      </c>
      <c r="B105" s="41" t="s">
        <v>288</v>
      </c>
      <c r="C105" s="142">
        <v>460197462.45999998</v>
      </c>
      <c r="D105" s="44">
        <f t="shared" si="0"/>
        <v>0.53066877455437855</v>
      </c>
      <c r="E105" s="41"/>
    </row>
    <row r="106" spans="1:5" x14ac:dyDescent="0.2">
      <c r="A106" s="43">
        <v>5123</v>
      </c>
      <c r="B106" s="41" t="s">
        <v>289</v>
      </c>
      <c r="C106" s="142">
        <v>569803.14</v>
      </c>
      <c r="D106" s="44">
        <f t="shared" si="0"/>
        <v>6.5705867308496805E-4</v>
      </c>
      <c r="E106" s="41"/>
    </row>
    <row r="107" spans="1:5" x14ac:dyDescent="0.2">
      <c r="A107" s="43">
        <v>5124</v>
      </c>
      <c r="B107" s="41" t="s">
        <v>290</v>
      </c>
      <c r="C107" s="142">
        <v>1066623.3500000001</v>
      </c>
      <c r="D107" s="44">
        <f t="shared" si="0"/>
        <v>1.2299583379488633E-3</v>
      </c>
      <c r="E107" s="41"/>
    </row>
    <row r="108" spans="1:5" x14ac:dyDescent="0.2">
      <c r="A108" s="43">
        <v>5125</v>
      </c>
      <c r="B108" s="41" t="s">
        <v>291</v>
      </c>
      <c r="C108" s="142">
        <v>144047.69</v>
      </c>
      <c r="D108" s="44">
        <f t="shared" si="0"/>
        <v>1.6610611175704441E-4</v>
      </c>
      <c r="E108" s="41"/>
    </row>
    <row r="109" spans="1:5" x14ac:dyDescent="0.2">
      <c r="A109" s="43">
        <v>5126</v>
      </c>
      <c r="B109" s="41" t="s">
        <v>292</v>
      </c>
      <c r="C109" s="142">
        <v>8139913.4900000002</v>
      </c>
      <c r="D109" s="44">
        <f t="shared" si="0"/>
        <v>9.3864009888850932E-3</v>
      </c>
      <c r="E109" s="41"/>
    </row>
    <row r="110" spans="1:5" x14ac:dyDescent="0.2">
      <c r="A110" s="43">
        <v>5127</v>
      </c>
      <c r="B110" s="41" t="s">
        <v>293</v>
      </c>
      <c r="C110" s="142">
        <v>995143.47</v>
      </c>
      <c r="D110" s="44">
        <f t="shared" si="0"/>
        <v>1.1475325459374807E-3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1502293.72</v>
      </c>
      <c r="D112" s="44">
        <f t="shared" si="0"/>
        <v>1.7323441184390112E-3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34263224.939999998</v>
      </c>
      <c r="D113" s="112">
        <f t="shared" si="0"/>
        <v>3.9510047478306602E-2</v>
      </c>
      <c r="E113" s="41"/>
    </row>
    <row r="114" spans="1:5" x14ac:dyDescent="0.2">
      <c r="A114" s="43">
        <v>5131</v>
      </c>
      <c r="B114" s="41" t="s">
        <v>297</v>
      </c>
      <c r="C114" s="142">
        <v>2948527.91</v>
      </c>
      <c r="D114" s="44">
        <f t="shared" si="0"/>
        <v>3.4000441557738592E-3</v>
      </c>
      <c r="E114" s="41"/>
    </row>
    <row r="115" spans="1:5" x14ac:dyDescent="0.2">
      <c r="A115" s="43">
        <v>5132</v>
      </c>
      <c r="B115" s="41" t="s">
        <v>298</v>
      </c>
      <c r="C115" s="142">
        <v>1921356.1</v>
      </c>
      <c r="D115" s="44">
        <f t="shared" si="0"/>
        <v>2.2155786814191812E-3</v>
      </c>
      <c r="E115" s="41"/>
    </row>
    <row r="116" spans="1:5" x14ac:dyDescent="0.2">
      <c r="A116" s="43">
        <v>5133</v>
      </c>
      <c r="B116" s="41" t="s">
        <v>299</v>
      </c>
      <c r="C116" s="142">
        <v>9769787.8000000007</v>
      </c>
      <c r="D116" s="44">
        <f t="shared" si="0"/>
        <v>1.1265862466447113E-2</v>
      </c>
      <c r="E116" s="41"/>
    </row>
    <row r="117" spans="1:5" x14ac:dyDescent="0.2">
      <c r="A117" s="43">
        <v>5134</v>
      </c>
      <c r="B117" s="41" t="s">
        <v>300</v>
      </c>
      <c r="C117" s="142">
        <v>1699313.86</v>
      </c>
      <c r="D117" s="44">
        <f t="shared" si="0"/>
        <v>1.9595344981891381E-3</v>
      </c>
      <c r="E117" s="41"/>
    </row>
    <row r="118" spans="1:5" x14ac:dyDescent="0.2">
      <c r="A118" s="43">
        <v>5135</v>
      </c>
      <c r="B118" s="41" t="s">
        <v>301</v>
      </c>
      <c r="C118" s="142">
        <v>7230119.25</v>
      </c>
      <c r="D118" s="44">
        <f t="shared" si="0"/>
        <v>8.337287436940212E-3</v>
      </c>
      <c r="E118" s="41"/>
    </row>
    <row r="119" spans="1:5" x14ac:dyDescent="0.2">
      <c r="A119" s="43">
        <v>5136</v>
      </c>
      <c r="B119" s="41" t="s">
        <v>302</v>
      </c>
      <c r="C119" s="142">
        <v>3669779.43</v>
      </c>
      <c r="D119" s="44">
        <f t="shared" si="0"/>
        <v>4.2317429187742114E-3</v>
      </c>
      <c r="E119" s="41"/>
    </row>
    <row r="120" spans="1:5" x14ac:dyDescent="0.2">
      <c r="A120" s="43">
        <v>5137</v>
      </c>
      <c r="B120" s="41" t="s">
        <v>303</v>
      </c>
      <c r="C120" s="142">
        <v>180992.68</v>
      </c>
      <c r="D120" s="44">
        <f t="shared" si="0"/>
        <v>2.0870859040701711E-4</v>
      </c>
      <c r="E120" s="41"/>
    </row>
    <row r="121" spans="1:5" x14ac:dyDescent="0.2">
      <c r="A121" s="43">
        <v>5138</v>
      </c>
      <c r="B121" s="41" t="s">
        <v>304</v>
      </c>
      <c r="C121" s="142">
        <v>2372788.5</v>
      </c>
      <c r="D121" s="44">
        <f t="shared" si="0"/>
        <v>2.7361401752213433E-3</v>
      </c>
      <c r="E121" s="41"/>
    </row>
    <row r="122" spans="1:5" x14ac:dyDescent="0.2">
      <c r="A122" s="43">
        <v>5139</v>
      </c>
      <c r="B122" s="41" t="s">
        <v>305</v>
      </c>
      <c r="C122" s="142">
        <v>4470559.41</v>
      </c>
      <c r="D122" s="44">
        <f t="shared" si="0"/>
        <v>5.1551485551345286E-3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100838431.59</v>
      </c>
      <c r="D123" s="112">
        <f t="shared" si="0"/>
        <v>0.11628009992450151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1437013.93</v>
      </c>
      <c r="D127" s="112">
        <f t="shared" si="0"/>
        <v>1.6570678533825124E-3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1437013.93</v>
      </c>
      <c r="D129" s="44">
        <f t="shared" si="0"/>
        <v>1.6570678533825124E-3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92948663.890000001</v>
      </c>
      <c r="D133" s="112">
        <f t="shared" si="0"/>
        <v>0.10718215024329997</v>
      </c>
      <c r="E133" s="41"/>
    </row>
    <row r="134" spans="1:5" x14ac:dyDescent="0.2">
      <c r="A134" s="43">
        <v>5241</v>
      </c>
      <c r="B134" s="41" t="s">
        <v>315</v>
      </c>
      <c r="C134" s="142">
        <v>92371208.609999999</v>
      </c>
      <c r="D134" s="44">
        <f t="shared" si="0"/>
        <v>0.10651626763682169</v>
      </c>
      <c r="E134" s="41"/>
    </row>
    <row r="135" spans="1:5" x14ac:dyDescent="0.2">
      <c r="A135" s="43">
        <v>5242</v>
      </c>
      <c r="B135" s="41" t="s">
        <v>316</v>
      </c>
      <c r="C135" s="142">
        <v>106000</v>
      </c>
      <c r="D135" s="44">
        <f t="shared" si="0"/>
        <v>1.222320736017822E-4</v>
      </c>
      <c r="E135" s="41"/>
    </row>
    <row r="136" spans="1:5" x14ac:dyDescent="0.2">
      <c r="A136" s="43">
        <v>5243</v>
      </c>
      <c r="B136" s="41" t="s">
        <v>317</v>
      </c>
      <c r="C136" s="142">
        <v>471455.28</v>
      </c>
      <c r="D136" s="44">
        <f t="shared" si="0"/>
        <v>5.4365053287649848E-4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6452753.7699999996</v>
      </c>
      <c r="D138" s="112">
        <f t="shared" si="0"/>
        <v>7.4408818278190337E-3</v>
      </c>
      <c r="E138" s="41"/>
    </row>
    <row r="139" spans="1:5" x14ac:dyDescent="0.2">
      <c r="A139" s="43">
        <v>5251</v>
      </c>
      <c r="B139" s="41" t="s">
        <v>319</v>
      </c>
      <c r="C139" s="142">
        <v>3520859.06</v>
      </c>
      <c r="D139" s="44">
        <f t="shared" si="0"/>
        <v>4.0600179600322802E-3</v>
      </c>
      <c r="E139" s="41"/>
    </row>
    <row r="140" spans="1:5" x14ac:dyDescent="0.2">
      <c r="A140" s="43">
        <v>5252</v>
      </c>
      <c r="B140" s="41" t="s">
        <v>320</v>
      </c>
      <c r="C140" s="142">
        <v>2931894.71</v>
      </c>
      <c r="D140" s="44">
        <f t="shared" si="0"/>
        <v>3.3808638677867539E-3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119704104.64</v>
      </c>
      <c r="D181" s="112">
        <f t="shared" si="1"/>
        <v>0.13803472574331999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119704096.13</v>
      </c>
      <c r="D194" s="112">
        <f t="shared" si="1"/>
        <v>0.13803471593016012</v>
      </c>
      <c r="E194" s="41"/>
    </row>
    <row r="195" spans="1:5" x14ac:dyDescent="0.2">
      <c r="A195" s="43">
        <v>5531</v>
      </c>
      <c r="B195" s="41" t="s">
        <v>369</v>
      </c>
      <c r="C195" s="142">
        <v>119704096.13</v>
      </c>
      <c r="D195" s="44">
        <f t="shared" si="1"/>
        <v>0.13803471593016012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8.51</v>
      </c>
      <c r="D200" s="112">
        <f t="shared" si="1"/>
        <v>9.8131598712374209E-9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8.51</v>
      </c>
      <c r="D209" s="44">
        <f t="shared" si="1"/>
        <v>9.8131598712374209E-9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4" zoomScale="90" zoomScaleNormal="90" workbookViewId="0">
      <selection activeCell="C15" sqref="C15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6563711.5199999996</v>
      </c>
      <c r="D15" s="144">
        <v>5314493.42</v>
      </c>
      <c r="E15" s="144">
        <v>5086983.91</v>
      </c>
      <c r="F15" s="144">
        <v>7911146.0300000003</v>
      </c>
      <c r="G15" s="144">
        <v>8204156.7199999997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1844</v>
      </c>
      <c r="D16" s="144">
        <v>1844</v>
      </c>
      <c r="E16" s="144">
        <v>1844</v>
      </c>
      <c r="F16" s="144">
        <v>2487</v>
      </c>
      <c r="G16" s="144">
        <v>2487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-17171329.370000001</v>
      </c>
      <c r="D20" s="144">
        <v>-17171329.370000001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323500</v>
      </c>
      <c r="D21" s="144">
        <v>323500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2664295.2599999998</v>
      </c>
      <c r="D24" s="144">
        <v>2664295.2599999998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1986664.17</v>
      </c>
      <c r="D27" s="144">
        <v>1986664.17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4685738.8099999996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4">
        <v>1770990.47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2914748.34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9319893.7599999998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9319893.7599999998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95594293.680000007</v>
      </c>
      <c r="D56" s="144">
        <f>SUM(D57:D63)</f>
        <v>0</v>
      </c>
      <c r="E56" s="144">
        <f>SUM(E57:E63)</f>
        <v>37916.660000000003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6971307.9299999997</v>
      </c>
      <c r="D59" s="144">
        <v>0</v>
      </c>
      <c r="E59" s="144">
        <v>37916.660000000003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88622985.75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221953874.27999997</v>
      </c>
      <c r="D64" s="144">
        <f t="shared" ref="D64:E64" si="0">SUM(D65:D72)</f>
        <v>0</v>
      </c>
      <c r="E64" s="144">
        <f t="shared" si="0"/>
        <v>154527338.30000001</v>
      </c>
    </row>
    <row r="65" spans="1:9" x14ac:dyDescent="0.2">
      <c r="A65" s="16">
        <v>1241</v>
      </c>
      <c r="B65" s="14" t="s">
        <v>158</v>
      </c>
      <c r="C65" s="144">
        <v>32017384.530000001</v>
      </c>
      <c r="D65" s="144">
        <v>0</v>
      </c>
      <c r="E65" s="144">
        <v>24400126.420000002</v>
      </c>
    </row>
    <row r="66" spans="1:9" x14ac:dyDescent="0.2">
      <c r="A66" s="16">
        <v>1242</v>
      </c>
      <c r="B66" s="14" t="s">
        <v>159</v>
      </c>
      <c r="C66" s="144">
        <v>2778440.75</v>
      </c>
      <c r="D66" s="144">
        <v>0</v>
      </c>
      <c r="E66" s="144">
        <v>1053774.74</v>
      </c>
    </row>
    <row r="67" spans="1:9" x14ac:dyDescent="0.2">
      <c r="A67" s="16">
        <v>1243</v>
      </c>
      <c r="B67" s="14" t="s">
        <v>160</v>
      </c>
      <c r="C67" s="144">
        <v>22714498.420000002</v>
      </c>
      <c r="D67" s="144">
        <v>0</v>
      </c>
      <c r="E67" s="144">
        <v>21242883.34</v>
      </c>
    </row>
    <row r="68" spans="1:9" x14ac:dyDescent="0.2">
      <c r="A68" s="16">
        <v>1244</v>
      </c>
      <c r="B68" s="14" t="s">
        <v>161</v>
      </c>
      <c r="C68" s="144">
        <v>114164454.12</v>
      </c>
      <c r="D68" s="144">
        <v>0</v>
      </c>
      <c r="E68" s="144">
        <v>98886066.920000002</v>
      </c>
    </row>
    <row r="69" spans="1:9" x14ac:dyDescent="0.2">
      <c r="A69" s="16">
        <v>1245</v>
      </c>
      <c r="B69" s="14" t="s">
        <v>162</v>
      </c>
      <c r="C69" s="144">
        <v>147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49927541.07</v>
      </c>
      <c r="D70" s="144">
        <v>0</v>
      </c>
      <c r="E70" s="144">
        <v>8944486.8800000008</v>
      </c>
    </row>
    <row r="71" spans="1:9" x14ac:dyDescent="0.2">
      <c r="A71" s="16">
        <v>1247</v>
      </c>
      <c r="B71" s="14" t="s">
        <v>164</v>
      </c>
      <c r="C71" s="144">
        <v>351408.39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29074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29074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24931530.220000003</v>
      </c>
      <c r="D110" s="144">
        <f>SUM(D111:D119)</f>
        <v>24931530.220000003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-21037841.91</v>
      </c>
      <c r="D111" s="144">
        <f>C111</f>
        <v>-21037841.91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2652161.5699999998</v>
      </c>
      <c r="D112" s="144">
        <f t="shared" ref="D112:D119" si="1">C112</f>
        <v>2652161.5699999998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1060533.53</v>
      </c>
      <c r="D113" s="144">
        <f t="shared" si="1"/>
        <v>1060533.53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-2708732.11</v>
      </c>
      <c r="D117" s="144">
        <f t="shared" si="1"/>
        <v>-2708732.11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44965409.140000001</v>
      </c>
      <c r="D119" s="144">
        <f t="shared" si="1"/>
        <v>44965409.140000001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1491147.44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4">
        <v>1491147.44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1834732.65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2275.75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1832456.9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2" workbookViewId="0">
      <selection activeCell="B44" sqref="B43:B44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331137829.69999999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123362360.19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245462892.63999999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5063.1899999999996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5063.1899999999996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00" zoomScaleNormal="100" workbookViewId="0">
      <selection activeCell="B42" sqref="B42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202000</v>
      </c>
      <c r="D9" s="147">
        <v>202000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556886728.14999998</v>
      </c>
      <c r="D10" s="147">
        <v>476889683.00999999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557088728.14999998</v>
      </c>
      <c r="D16" s="148">
        <f>SUM(D9:D15)</f>
        <v>477091683.00999999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544474.47</v>
      </c>
      <c r="D21" s="148">
        <f>SUM(D22:D28)</f>
        <v>596290.19999999995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544474.47</v>
      </c>
      <c r="D27" s="147">
        <v>596290.19999999995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4848172.76</v>
      </c>
      <c r="D29" s="148">
        <f>SUM(D30:D37)</f>
        <v>2704894.48</v>
      </c>
    </row>
    <row r="30" spans="1:5" x14ac:dyDescent="0.2">
      <c r="A30" s="26">
        <v>1241</v>
      </c>
      <c r="B30" s="22" t="s">
        <v>158</v>
      </c>
      <c r="C30" s="147">
        <v>3398426.06</v>
      </c>
      <c r="D30" s="147">
        <v>872407.88</v>
      </c>
    </row>
    <row r="31" spans="1:5" x14ac:dyDescent="0.2">
      <c r="A31" s="26">
        <v>1242</v>
      </c>
      <c r="B31" s="22" t="s">
        <v>159</v>
      </c>
      <c r="C31" s="147">
        <v>1002990</v>
      </c>
      <c r="D31" s="147">
        <v>201840.1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265671.90000000002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1225000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96141.31</v>
      </c>
      <c r="D35" s="147">
        <v>139974.6</v>
      </c>
    </row>
    <row r="36" spans="1:5" x14ac:dyDescent="0.2">
      <c r="A36" s="26">
        <v>1247</v>
      </c>
      <c r="B36" s="22" t="s">
        <v>164</v>
      </c>
      <c r="C36" s="147">
        <v>350615.39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5392647.2299999995</v>
      </c>
      <c r="D44" s="148">
        <f>D21+D29+D38</f>
        <v>3301184.6799999997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123362360.19</v>
      </c>
      <c r="D48" s="148">
        <v>51340593.909999996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119764512.58</v>
      </c>
      <c r="D49" s="148">
        <f>D54+D66+D94+D97+D50</f>
        <v>145897985.18000001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119704104.64</v>
      </c>
      <c r="D66" s="148">
        <f>D67+D76+D79+D85</f>
        <v>145897985.18000001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7988776.4299999997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7988776.4299999997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119704096.13</v>
      </c>
      <c r="D79" s="147">
        <f>SUM(D80:D84)</f>
        <v>137909198.33000001</v>
      </c>
    </row>
    <row r="80" spans="1:4" x14ac:dyDescent="0.2">
      <c r="A80" s="26">
        <v>5531</v>
      </c>
      <c r="B80" s="22" t="s">
        <v>369</v>
      </c>
      <c r="C80" s="147">
        <v>119704096.13</v>
      </c>
      <c r="D80" s="147">
        <v>137909198.33000001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8.51</v>
      </c>
      <c r="D85" s="147">
        <f>SUM(D86:D93)</f>
        <v>10.42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8.51</v>
      </c>
      <c r="D93" s="147">
        <v>10.42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60407.94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2999.94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57408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41365.550000000003</v>
      </c>
      <c r="D106" s="151">
        <f>+D107+D129</f>
        <v>14857.88</v>
      </c>
    </row>
    <row r="107" spans="1:4" x14ac:dyDescent="0.2">
      <c r="A107" s="96">
        <v>4300</v>
      </c>
      <c r="B107" s="100" t="s">
        <v>590</v>
      </c>
      <c r="C107" s="154">
        <f>C121+C108+C111+C117+C119</f>
        <v>13188.82</v>
      </c>
      <c r="D107" s="156">
        <f>D121+D108+D111+D117+D119</f>
        <v>14857.88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13188.82</v>
      </c>
      <c r="D121" s="158">
        <f>SUM(D122:D128)</f>
        <v>14857.88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13188.82</v>
      </c>
      <c r="D128" s="155">
        <v>14857.88</v>
      </c>
    </row>
    <row r="129" spans="1:4" x14ac:dyDescent="0.2">
      <c r="A129" s="33">
        <v>1120</v>
      </c>
      <c r="B129" s="85" t="s">
        <v>528</v>
      </c>
      <c r="C129" s="148">
        <f>SUM(C130:C138)</f>
        <v>28176.73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28176.73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243085507.21999997</v>
      </c>
      <c r="D139" s="148">
        <f>D48+D49-D103-D106</f>
        <v>197223721.21000001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21" sqref="C2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990552000.19000006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13188.82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13188.82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990565189.01000011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4" workbookViewId="0">
      <selection activeCell="F42" sqref="F4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871741474.89999998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124242750.72</v>
      </c>
    </row>
    <row r="9" spans="1:3" x14ac:dyDescent="0.2">
      <c r="A9" s="80">
        <v>2.1</v>
      </c>
      <c r="B9" s="71" t="s">
        <v>289</v>
      </c>
      <c r="C9" s="93">
        <v>118783287.48999999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3815857.45</v>
      </c>
    </row>
    <row r="12" spans="1:3" x14ac:dyDescent="0.2">
      <c r="A12" s="76">
        <v>2.4</v>
      </c>
      <c r="B12" s="63" t="s">
        <v>159</v>
      </c>
      <c r="C12" s="93">
        <v>1002990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96141.31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544474.47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119704104.64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119704096.13</v>
      </c>
    </row>
    <row r="35" spans="1:3" x14ac:dyDescent="0.2">
      <c r="A35" s="76" t="s">
        <v>473</v>
      </c>
      <c r="B35" s="63" t="s">
        <v>374</v>
      </c>
      <c r="C35" s="93">
        <v>8.51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867202828.81999993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C50" sqref="C50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1256680768.97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-625703786.72000003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359575017.94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-28176.73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-990523823.46000004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-1256680768.97</v>
      </c>
    </row>
    <row r="51" spans="1:3" x14ac:dyDescent="0.2">
      <c r="A51" s="22">
        <v>8220</v>
      </c>
      <c r="B51" s="103" t="s">
        <v>46</v>
      </c>
      <c r="C51" s="161">
        <v>234676988.15000001</v>
      </c>
    </row>
    <row r="52" spans="1:3" x14ac:dyDescent="0.2">
      <c r="A52" s="22">
        <v>8230</v>
      </c>
      <c r="B52" s="103" t="s">
        <v>594</v>
      </c>
      <c r="C52" s="161">
        <v>-359075017.94</v>
      </c>
    </row>
    <row r="53" spans="1:3" x14ac:dyDescent="0.2">
      <c r="A53" s="22">
        <v>8240</v>
      </c>
      <c r="B53" s="103" t="s">
        <v>45</v>
      </c>
      <c r="C53" s="161">
        <v>509337323.86000001</v>
      </c>
    </row>
    <row r="54" spans="1:3" x14ac:dyDescent="0.2">
      <c r="A54" s="22">
        <v>8250</v>
      </c>
      <c r="B54" s="103" t="s">
        <v>44</v>
      </c>
      <c r="C54" s="161">
        <v>66816</v>
      </c>
    </row>
    <row r="55" spans="1:3" x14ac:dyDescent="0.2">
      <c r="A55" s="22">
        <v>8260</v>
      </c>
      <c r="B55" s="103" t="s">
        <v>43</v>
      </c>
      <c r="C55" s="161">
        <v>60407.94</v>
      </c>
    </row>
    <row r="56" spans="1:3" x14ac:dyDescent="0.2">
      <c r="A56" s="22">
        <v>8270</v>
      </c>
      <c r="B56" s="103" t="s">
        <v>42</v>
      </c>
      <c r="C56" s="161">
        <v>871614250.96000004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2019-02-13T21:19:08Z</cp:lastPrinted>
  <dcterms:created xsi:type="dcterms:W3CDTF">2012-12-11T20:36:24Z</dcterms:created>
  <dcterms:modified xsi:type="dcterms:W3CDTF">2025-10-15T21:08:02Z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