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J:\Respaldo oficina\2026\Estados Financieros\1er trim 2026\Internet\03_Información programática\"/>
    </mc:Choice>
  </mc:AlternateContent>
  <xr:revisionPtr revIDLastSave="0" documentId="13_ncr:1_{8BFEC522-B4D1-4285-95B0-7A021FCC5E61}"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5" l="1"/>
  <c r="T14" i="5"/>
  <c r="T5" i="5"/>
  <c r="T6" i="5"/>
  <c r="T7" i="5"/>
  <c r="T8" i="5"/>
  <c r="V18" i="5" l="1"/>
  <c r="V17" i="5"/>
  <c r="V16" i="5"/>
  <c r="V15" i="5"/>
  <c r="V14" i="5"/>
  <c r="V13" i="5"/>
  <c r="V12" i="5"/>
  <c r="V11" i="5"/>
  <c r="V10" i="5"/>
  <c r="V9" i="5"/>
  <c r="V8" i="5"/>
  <c r="V7" i="5"/>
  <c r="V6" i="5"/>
  <c r="V5" i="5"/>
  <c r="V4" i="5"/>
  <c r="U18" i="5"/>
  <c r="U17" i="5"/>
  <c r="U16" i="5"/>
  <c r="U15" i="5"/>
  <c r="U14" i="5"/>
  <c r="U13" i="5"/>
  <c r="U12" i="5"/>
  <c r="U11" i="5"/>
  <c r="U10" i="5"/>
  <c r="U9" i="5"/>
  <c r="U8" i="5"/>
  <c r="U7" i="5"/>
  <c r="U6" i="5"/>
  <c r="U5" i="5"/>
  <c r="U4" i="5"/>
  <c r="J19" i="5"/>
  <c r="I19" i="5"/>
  <c r="H19" i="5"/>
  <c r="G19" i="5"/>
  <c r="F19" i="5"/>
  <c r="W10" i="5" l="1"/>
  <c r="W5" i="5"/>
  <c r="W12" i="5"/>
  <c r="W6" i="5"/>
  <c r="W13" i="5"/>
  <c r="W7" i="5"/>
  <c r="W14" i="5"/>
  <c r="W15" i="5"/>
  <c r="W8" i="5"/>
  <c r="W9" i="5"/>
  <c r="W16" i="5"/>
  <c r="W17" i="5"/>
  <c r="W18" i="5"/>
  <c r="W11" i="5"/>
  <c r="W4" i="5"/>
</calcChain>
</file>

<file path=xl/sharedStrings.xml><?xml version="1.0" encoding="utf-8"?>
<sst xmlns="http://schemas.openxmlformats.org/spreadsheetml/2006/main" count="172" uniqueCount="126">
  <si>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</si>
  <si>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</si>
  <si>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</si>
  <si>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</si>
  <si>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</si>
  <si>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</si>
  <si>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</si>
  <si>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</si>
  <si>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</si>
  <si>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</si>
  <si>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</si>
  <si>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</si>
  <si>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</si>
  <si>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</si>
  <si>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</si>
  <si>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</si>
  <si>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</si>
  <si>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</si>
  <si>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</si>
  <si>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</si>
  <si>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</si>
  <si>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</si>
  <si>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</si>
  <si>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</si>
  <si>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</si>
  <si>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</si>
  <si>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</si>
  <si>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</si>
  <si>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</si>
  <si>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</si>
  <si>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</si>
  <si>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</si>
  <si>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</si>
  <si>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</si>
  <si>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</si>
  <si>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</si>
  <si>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</si>
  <si>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</si>
  <si>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</si>
  <si>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</si>
  <si>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</si>
  <si>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</si>
  <si>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</si>
  <si>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</si>
  <si>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</si>
  <si>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</si>
  <si>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</si>
  <si>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</si>
  <si>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</si>
  <si>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</si>
  <si>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</si>
  <si>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</si>
  <si>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</si>
  <si>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</si>
  <si>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</si>
  <si>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</si>
  <si>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</si>
  <si>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</si>
  <si>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</si>
  <si>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</si>
  <si>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</si>
  <si>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</si>
  <si>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</si>
  <si>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</si>
  <si>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</si>
  <si>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</si>
  <si>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</si>
  <si>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</si>
  <si>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</si>
  <si>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</si>
  <si>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</si>
  <si>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</si>
  <si>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</si>
  <si>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</si>
  <si>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</si>
  <si>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</si>
  <si>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</si>
  <si>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</si>
  <si>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</si>
  <si>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</si>
  <si>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</si>
  <si>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</si>
  <si>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MUSEO ICONOGRAFICO DEL QUIJOTE
Indicadores de Resultados
Del 1 de enero al 31 de Marzo de 2026
(Cifras en Pesos)</t>
  </si>
  <si>
    <t>P</t>
  </si>
  <si>
    <t>E003PB0411</t>
  </si>
  <si>
    <t>Desarrollo del programa editorial del MIQ</t>
  </si>
  <si>
    <t>Museo Iconografico del Quijote</t>
  </si>
  <si>
    <t>Si</t>
  </si>
  <si>
    <t>Actividad</t>
  </si>
  <si>
    <t>Difusión de la labor editorial</t>
  </si>
  <si>
    <t>Tasa de variación de ediciones impresas por el Museo Iconográfico del Quijote</t>
  </si>
  <si>
    <t>(A/B-1)*100</t>
  </si>
  <si>
    <t>Tasa de variación en el número de ediciones del sello MIQ difundidas entre la población</t>
  </si>
  <si>
    <t>E003PB0412</t>
  </si>
  <si>
    <t>Desarrollo de eventos artisticos y culturales en el Museo Iconografico del Quiote</t>
  </si>
  <si>
    <t>Promedio de usuarios impactados por producto
cultural y artístico realizado y difundido por el Museo Iconográfico del Quijote</t>
  </si>
  <si>
    <t>A/B</t>
  </si>
  <si>
    <t>E003PB0413</t>
  </si>
  <si>
    <t>Desarrollo del programa de artes visuales del Museo Iconografico del Quijote</t>
  </si>
  <si>
    <t>Realizacion de exposiciones en el Museo Iconografico del Quijote</t>
  </si>
  <si>
    <t>Promedio de asistentes por exposición de obra plástica intra y extra muros realizada por el Museo
Iconográfico del Quijote</t>
  </si>
  <si>
    <t>E003PB2835</t>
  </si>
  <si>
    <t>Desarrollo de Actividades de Fomento a la lectura</t>
  </si>
  <si>
    <t>Promedio de asistentes a las actividades de fomento
a la lectura realizadas por el MIQ</t>
  </si>
  <si>
    <t>G</t>
  </si>
  <si>
    <t>M000GA2018</t>
  </si>
  <si>
    <t>Direccion estratégica del MIQ</t>
  </si>
  <si>
    <t>Convenios o acuerdos con otras Instituciones
vinculadas</t>
  </si>
  <si>
    <t>A/B*100</t>
  </si>
  <si>
    <t>Procesos y entregables de la unidades administrativas debidamente cumplidas</t>
  </si>
  <si>
    <t>Proyectos de inversión pública y privados presentados y gestionados</t>
  </si>
  <si>
    <t xml:space="preserve">Informes de las sesiones de Consejo Directivo conforme a lo establecido en el Decreto Gubernativo 127 </t>
  </si>
  <si>
    <t>P000GB1023</t>
  </si>
  <si>
    <t>Administración de los recursos humanos, materiales y financieros del MIQ</t>
  </si>
  <si>
    <t>Estados financieros trimestrales generados</t>
  </si>
  <si>
    <t>Expedientes de obligaciones tributarias integrados</t>
  </si>
  <si>
    <t>Solicitudes y obligaciones de la Unidad de Transparencia </t>
  </si>
  <si>
    <t>Expedientes de seguimiento</t>
  </si>
  <si>
    <t>Minutas de trabajo de revisión de archivo</t>
  </si>
  <si>
    <t>Total</t>
  </si>
  <si>
    <t>"Bajo protesta de decir verdad declaramos de los Estados Financieros y sus notas, son razonablemente correctos y son responsabilidad del emisor"</t>
  </si>
  <si>
    <t>Contratos de adquisiciones realizados</t>
  </si>
  <si>
    <t>Aprobado</t>
  </si>
  <si>
    <t>Devengado</t>
  </si>
  <si>
    <t>Ejercido</t>
  </si>
  <si>
    <t>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</si>
</sst>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0.00_-;\-&quot;$&quot;* #,##0.00_-;_-&quot;$&quot;* &quot;-&quot;??_-;_-@_-"/>
    <numFmt numFmtId="43" formatCode="_-* #,##0.00_-;\-* #,##0.00_-;_-* &quot;-&quot;??_-;_-@_-"/>
    <numFmt numFmtId="164" formatCode="_-[$€-2]* #,##0.00_-;\-[$€-2]* #,##0.00_-;_-[$€-2]* &quot;-&quot;??_-"/>
    <numFmt numFmtId="165" formatCode="_-* #,##0_-;\-* #,##0_-;_-* &quot;-&quot;??_-;_-@_-"/>
  </numFmts>
  <fonts count="19"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8"/>
      <name val="Arial"/>
      <family val="2"/>
    </font>
    <font>
      <sz val="10"/>
      <color theme="1"/>
      <name val="Arial"/>
      <family val="2"/>
    </font>
    <font>
      <sz val="10"/>
      <color theme="1"/>
      <name val="Arial Narrow"/>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thin">
        <color indexed="64"/>
      </bottom>
      <diagonal/>
    </border>
    <border>
      <left/>
      <right/>
      <top/>
      <bottom style="thin">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diagonal/>
    </border>
    <border>
      <left/>
      <right/>
      <top style="thin">
        <color indexed="64"/>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1">
    <xf numFmtId="0" fontId="0" fillId="0" borderId="0"/>
    <xf numFmtId="164" fontId="3"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6" fillId="0" borderId="0"/>
    <xf numFmtId="0" fontId="3" fillId="0" borderId="0"/>
    <xf numFmtId="0" fontId="6" fillId="0" borderId="0"/>
    <xf numFmtId="0" fontId="3" fillId="0" borderId="0"/>
    <xf numFmtId="0" fontId="3" fillId="0" borderId="0"/>
    <xf numFmtId="0" fontId="3" fillId="0" borderId="0"/>
    <xf numFmtId="0" fontId="3" fillId="0" borderId="0"/>
    <xf numFmtId="0" fontId="6" fillId="0" borderId="0"/>
    <xf numFmtId="0" fontId="6" fillId="0" borderId="0"/>
    <xf numFmtId="0" fontId="3" fillId="0" borderId="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cellStyleXfs>
  <cellXfs count="81">
    <xf numFmtId="0" fontId="0" fillId="0" borderId="0" xfId="0"/>
    <xf numFmtId="0" fontId="8" fillId="0" borderId="0" xfId="0" applyFont="1" applyAlignment="1">
      <alignment horizontal="justify" vertical="top" wrapText="1"/>
    </xf>
    <xf numFmtId="0" fontId="7" fillId="2" borderId="0" xfId="8" applyFont="1" applyFill="1" applyAlignment="1">
      <alignment horizontal="justify" vertical="top" wrapText="1"/>
    </xf>
    <xf numFmtId="0" fontId="9" fillId="0" borderId="0" xfId="0" applyFont="1" applyAlignment="1">
      <alignment horizontal="justify" vertical="top" wrapText="1"/>
    </xf>
    <xf numFmtId="0" fontId="7" fillId="3" borderId="0" xfId="8" applyFont="1" applyFill="1" applyAlignment="1">
      <alignment horizontal="justify" vertical="top" wrapText="1"/>
    </xf>
    <xf numFmtId="0" fontId="11"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5" fillId="5" borderId="1" xfId="0" applyFont="1" applyFill="1" applyBorder="1" applyAlignment="1">
      <alignment horizontal="center" vertical="center" wrapText="1"/>
    </xf>
    <xf numFmtId="4" fontId="5" fillId="6" borderId="1" xfId="16" applyNumberFormat="1" applyFont="1" applyFill="1" applyBorder="1" applyAlignment="1">
      <alignment horizontal="center" vertical="center" wrapText="1"/>
    </xf>
    <xf numFmtId="0" fontId="5" fillId="6" borderId="1" xfId="16"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7" borderId="1" xfId="16" applyFont="1" applyFill="1" applyBorder="1" applyAlignment="1">
      <alignment horizontal="center" vertical="center" wrapText="1"/>
    </xf>
    <xf numFmtId="0" fontId="5" fillId="5" borderId="3" xfId="0" applyFont="1" applyFill="1" applyBorder="1" applyAlignment="1">
      <alignment horizontal="centerContinuous"/>
    </xf>
    <xf numFmtId="0" fontId="5" fillId="4" borderId="3" xfId="0" applyFont="1" applyFill="1" applyBorder="1" applyAlignment="1">
      <alignment horizontal="centerContinuous" vertical="center" wrapText="1"/>
    </xf>
    <xf numFmtId="0" fontId="5" fillId="7" borderId="3" xfId="0" applyFont="1" applyFill="1" applyBorder="1" applyAlignment="1">
      <alignment horizontal="centerContinuous" wrapText="1"/>
    </xf>
    <xf numFmtId="0" fontId="5" fillId="9" borderId="0" xfId="16" applyFont="1" applyFill="1" applyAlignment="1">
      <alignment horizontal="centerContinuous" vertical="center" wrapText="1"/>
    </xf>
    <xf numFmtId="0" fontId="5" fillId="9" borderId="2" xfId="16" applyFont="1" applyFill="1" applyBorder="1" applyAlignment="1">
      <alignment horizontal="center" vertical="center" wrapText="1"/>
    </xf>
    <xf numFmtId="0" fontId="5" fillId="9" borderId="1" xfId="16" applyFont="1" applyFill="1" applyBorder="1" applyAlignment="1">
      <alignment horizontal="center" vertical="center" wrapText="1"/>
    </xf>
    <xf numFmtId="0" fontId="5"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16" fillId="0" borderId="8" xfId="0" applyFont="1" applyBorder="1" applyAlignment="1">
      <alignment horizontal="center" vertical="center" wrapText="1"/>
    </xf>
    <xf numFmtId="0" fontId="0" fillId="0" borderId="8" xfId="0" applyBorder="1" applyAlignment="1">
      <alignment horizontal="left" vertical="center" wrapText="1"/>
    </xf>
    <xf numFmtId="9" fontId="15" fillId="0" borderId="9" xfId="0" applyNumberFormat="1" applyFont="1" applyBorder="1" applyAlignment="1">
      <alignment horizontal="center" vertical="center" shrinkToFit="1"/>
    </xf>
    <xf numFmtId="0" fontId="0" fillId="0" borderId="0" xfId="0" applyAlignment="1">
      <alignment horizontal="center" vertical="center" wrapText="1"/>
    </xf>
    <xf numFmtId="0" fontId="16" fillId="0" borderId="16" xfId="0" applyFont="1" applyBorder="1" applyAlignment="1">
      <alignment horizontal="center" vertical="center" wrapText="1"/>
    </xf>
    <xf numFmtId="0" fontId="0" fillId="0" borderId="16" xfId="0" applyBorder="1" applyAlignment="1">
      <alignment horizontal="left" vertical="center" wrapText="1"/>
    </xf>
    <xf numFmtId="0" fontId="17" fillId="10" borderId="18" xfId="0" applyFont="1" applyFill="1" applyBorder="1" applyAlignment="1">
      <alignment horizontal="center" vertical="center" wrapText="1"/>
    </xf>
    <xf numFmtId="165" fontId="17" fillId="0" borderId="19" xfId="27" applyNumberFormat="1" applyFont="1" applyBorder="1" applyAlignment="1">
      <alignment horizontal="center" vertical="center"/>
    </xf>
    <xf numFmtId="0" fontId="16" fillId="0" borderId="0" xfId="0" applyFont="1" applyAlignment="1">
      <alignment horizontal="center" vertical="center" wrapText="1"/>
    </xf>
    <xf numFmtId="0" fontId="0" fillId="0" borderId="0" xfId="0" applyAlignment="1">
      <alignment horizontal="left" vertical="center" wrapText="1"/>
    </xf>
    <xf numFmtId="1" fontId="15" fillId="0" borderId="0" xfId="0" applyNumberFormat="1" applyFont="1" applyAlignment="1">
      <alignment horizontal="right" vertical="center" shrinkToFit="1"/>
    </xf>
    <xf numFmtId="4" fontId="15" fillId="0" borderId="0" xfId="26" applyNumberFormat="1" applyFont="1" applyBorder="1" applyAlignment="1">
      <alignment horizontal="right" vertical="center" shrinkToFit="1"/>
    </xf>
    <xf numFmtId="9" fontId="15" fillId="0" borderId="0" xfId="0" applyNumberFormat="1" applyFont="1" applyAlignment="1">
      <alignment horizontal="center" vertical="center" shrinkToFit="1"/>
    </xf>
    <xf numFmtId="0" fontId="0" fillId="0" borderId="0" xfId="0" applyAlignment="1">
      <alignment horizontal="center" vertical="top"/>
    </xf>
    <xf numFmtId="0" fontId="0" fillId="0" borderId="0" xfId="0" applyAlignment="1" applyProtection="1">
      <alignment horizontal="center" vertical="top"/>
      <protection locked="0"/>
    </xf>
    <xf numFmtId="165" fontId="0" fillId="0" borderId="0" xfId="0" applyNumberFormat="1" applyAlignment="1" applyProtection="1">
      <alignment horizontal="center" vertical="top"/>
      <protection locked="0"/>
    </xf>
    <xf numFmtId="0" fontId="0" fillId="0" borderId="0" xfId="0" applyAlignment="1" applyProtection="1">
      <alignment horizontal="justify" vertical="top" wrapText="1"/>
      <protection locked="0"/>
    </xf>
    <xf numFmtId="41" fontId="15" fillId="0" borderId="8" xfId="26" applyNumberFormat="1" applyFont="1" applyBorder="1" applyAlignment="1">
      <alignment horizontal="right" vertical="center" shrinkToFit="1"/>
    </xf>
    <xf numFmtId="41" fontId="15" fillId="0" borderId="16" xfId="26" applyNumberFormat="1" applyFont="1" applyBorder="1" applyAlignment="1">
      <alignment horizontal="right" vertical="center" shrinkToFit="1"/>
    </xf>
    <xf numFmtId="3" fontId="15" fillId="0" borderId="8" xfId="26" applyNumberFormat="1" applyFont="1" applyBorder="1" applyAlignment="1">
      <alignment horizontal="right" vertical="center" shrinkToFit="1"/>
    </xf>
    <xf numFmtId="3" fontId="15" fillId="0" borderId="16" xfId="26" applyNumberFormat="1" applyFont="1" applyBorder="1" applyAlignment="1">
      <alignment horizontal="right" vertical="center" shrinkToFit="1"/>
    </xf>
    <xf numFmtId="3" fontId="15" fillId="0" borderId="8" xfId="26" applyNumberFormat="1" applyFont="1" applyFill="1" applyBorder="1" applyAlignment="1">
      <alignment horizontal="right" vertical="center" shrinkToFit="1"/>
    </xf>
    <xf numFmtId="3" fontId="15" fillId="0" borderId="16" xfId="26" applyNumberFormat="1" applyFont="1" applyFill="1" applyBorder="1" applyAlignment="1">
      <alignment horizontal="right" vertical="center" shrinkToFit="1"/>
    </xf>
    <xf numFmtId="165" fontId="18" fillId="0" borderId="5" xfId="26" applyNumberFormat="1" applyFont="1" applyBorder="1" applyAlignment="1">
      <alignment horizontal="center" vertical="center"/>
    </xf>
    <xf numFmtId="0" fontId="0" fillId="0" borderId="0" xfId="0" applyAlignment="1">
      <alignment horizontal="left" vertical="center"/>
    </xf>
    <xf numFmtId="165" fontId="2" fillId="0" borderId="0" xfId="28" applyNumberFormat="1" applyFont="1"/>
    <xf numFmtId="43" fontId="0" fillId="0" borderId="0" xfId="0" applyNumberFormat="1" applyAlignment="1" applyProtection="1">
      <alignment horizontal="center" vertical="top"/>
      <protection locked="0"/>
    </xf>
    <xf numFmtId="10" fontId="15" fillId="0" borderId="9" xfId="0" applyNumberFormat="1" applyFont="1" applyBorder="1" applyAlignment="1">
      <alignment horizontal="center" vertical="center" shrinkToFit="1"/>
    </xf>
    <xf numFmtId="10" fontId="15" fillId="0" borderId="17" xfId="0" applyNumberFormat="1" applyFont="1" applyBorder="1" applyAlignment="1">
      <alignment horizontal="center" vertical="center" shrinkToFit="1"/>
    </xf>
    <xf numFmtId="0" fontId="0" fillId="0" borderId="0" xfId="0" applyProtection="1">
      <protection locked="0"/>
    </xf>
    <xf numFmtId="0" fontId="10" fillId="8" borderId="4" xfId="8" applyFont="1" applyFill="1" applyBorder="1" applyAlignment="1" applyProtection="1">
      <alignment horizontal="center" vertical="center" wrapText="1"/>
      <protection locked="0"/>
    </xf>
    <xf numFmtId="0" fontId="10" fillId="8" borderId="5" xfId="8" applyFont="1" applyFill="1" applyBorder="1" applyAlignment="1" applyProtection="1">
      <alignment horizontal="center" vertical="center" wrapText="1"/>
      <protection locked="0"/>
    </xf>
    <xf numFmtId="0" fontId="10" fillId="8" borderId="2" xfId="8"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165" fontId="18" fillId="0" borderId="7" xfId="26" applyNumberFormat="1" applyFont="1" applyBorder="1" applyAlignment="1">
      <alignment horizontal="center" vertical="center"/>
    </xf>
    <xf numFmtId="165" fontId="18" fillId="0" borderId="5" xfId="26" applyNumberFormat="1" applyFont="1" applyBorder="1" applyAlignment="1">
      <alignment horizontal="center" vertical="center"/>
    </xf>
    <xf numFmtId="0" fontId="0" fillId="0" borderId="11" xfId="0" applyBorder="1" applyAlignment="1">
      <alignment horizontal="center" vertical="center" wrapText="1"/>
    </xf>
    <xf numFmtId="0" fontId="0" fillId="0" borderId="0" xfId="0" applyAlignment="1">
      <alignment horizontal="center" vertical="center" wrapText="1"/>
    </xf>
    <xf numFmtId="165" fontId="18" fillId="0" borderId="15" xfId="26" applyNumberFormat="1"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165" fontId="18" fillId="0" borderId="11" xfId="26" applyNumberFormat="1" applyFont="1" applyBorder="1" applyAlignment="1">
      <alignment horizontal="center" vertical="center" wrapText="1"/>
    </xf>
    <xf numFmtId="165" fontId="18" fillId="0" borderId="0" xfId="26"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xf>
  </cellXfs>
  <cellStyles count="31">
    <cellStyle name="Euro" xfId="1" xr:uid="{00000000-0005-0000-0000-000000000000}"/>
    <cellStyle name="Millares 2" xfId="2" xr:uid="{00000000-0005-0000-0000-000001000000}"/>
    <cellStyle name="Millares 2 2" xfId="3" xr:uid="{00000000-0005-0000-0000-000002000000}"/>
    <cellStyle name="Millares 2 2 2" xfId="18" xr:uid="{A2F4D5E9-562B-4EA1-8137-C76C00FE7E9C}"/>
    <cellStyle name="Millares 2 3" xfId="4" xr:uid="{00000000-0005-0000-0000-000003000000}"/>
    <cellStyle name="Millares 2 3 2" xfId="19" xr:uid="{8C01E2A7-C63F-4770-9E67-6AA538DD2D16}"/>
    <cellStyle name="Millares 2 4" xfId="17" xr:uid="{8CF0A4A2-077F-4C17-9DDB-839E2D4459B4}"/>
    <cellStyle name="Millares 2 4 2 2" xfId="28" xr:uid="{31A61257-D44C-45A3-B2D2-FB1BFEC3F10B}"/>
    <cellStyle name="Millares 3" xfId="5" xr:uid="{00000000-0005-0000-0000-000004000000}"/>
    <cellStyle name="Millares 3 2" xfId="20" xr:uid="{941B03B1-65DF-4730-A962-235CA94E37A9}"/>
    <cellStyle name="Millares 4" xfId="26" xr:uid="{1078FA8F-2816-49BD-8788-21BCFF182E45}"/>
    <cellStyle name="Millares 8" xfId="27" xr:uid="{E7227EBC-D951-4D42-BC19-D6F6F67A67DF}"/>
    <cellStyle name="Moneda 2" xfId="6" xr:uid="{00000000-0005-0000-0000-000005000000}"/>
    <cellStyle name="Moneda 2 2" xfId="21" xr:uid="{4CF494D6-FFCA-4BE6-88E5-8E94B6454B66}"/>
    <cellStyle name="Normal" xfId="0" builtinId="0"/>
    <cellStyle name="Normal 2" xfId="7" xr:uid="{00000000-0005-0000-0000-000007000000}"/>
    <cellStyle name="Normal 2 2" xfId="8" xr:uid="{00000000-0005-0000-0000-000008000000}"/>
    <cellStyle name="Normal 2 3" xfId="29" xr:uid="{5F7769E8-BADB-4C29-8951-0FFBAA1A53FF}"/>
    <cellStyle name="Normal 2 3 2" xfId="30" xr:uid="{CD31A089-6693-4541-8FF1-5F04FB06D31F}"/>
    <cellStyle name="Normal 2 4" xfId="22" xr:uid="{5EEAAE80-914A-4893-B869-C7DAC150E01F}"/>
    <cellStyle name="Normal 3" xfId="9" xr:uid="{00000000-0005-0000-0000-000009000000}"/>
    <cellStyle name="Normal 3 2" xfId="23" xr:uid="{79973A79-5CC3-4B18-B665-63F31D5DB53E}"/>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5" xr:uid="{B1E2933F-13E3-465F-A9DF-B6E6ADF3AD59}"/>
    <cellStyle name="Normal 6 3" xfId="24" xr:uid="{5A596F70-8BAD-468D-909B-556BDBCEC875}"/>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0"/>
  <sheetViews>
    <sheetView tabSelected="1" topLeftCell="A8" zoomScaleNormal="100" workbookViewId="0">
      <selection activeCell="I26" sqref="A26:XFD29"/>
    </sheetView>
  </sheetViews>
  <sheetFormatPr baseColWidth="10" defaultColWidth="12" defaultRowHeight="11.25" x14ac:dyDescent="0.2"/>
  <cols>
    <col min="1" max="1" width="16.6640625" style="24" bestFit="1" customWidth="1"/>
    <col min="2" max="2" width="15.5" style="25" bestFit="1" customWidth="1"/>
    <col min="3" max="3" width="33" style="25" customWidth="1"/>
    <col min="4" max="4" width="28" style="25" customWidth="1"/>
    <col min="5" max="5" width="26.5" style="25" customWidth="1"/>
    <col min="6" max="10" width="13.83203125" style="26" customWidth="1"/>
    <col min="11" max="11" width="15.33203125" style="23" bestFit="1" customWidth="1"/>
    <col min="12" max="12" width="14.1640625" style="23" bestFit="1" customWidth="1"/>
    <col min="13" max="13" width="38.1640625" style="23" bestFit="1" customWidth="1"/>
    <col min="14" max="14" width="42.6640625" style="23" bestFit="1" customWidth="1"/>
    <col min="15" max="15" width="17.33203125" style="23" bestFit="1" customWidth="1"/>
    <col min="16" max="16" width="18.5" style="23" bestFit="1" customWidth="1"/>
    <col min="17" max="17" width="24" style="23" customWidth="1"/>
    <col min="18" max="20" width="12.5" style="23" customWidth="1"/>
    <col min="21" max="22" width="14" style="23" customWidth="1"/>
    <col min="23" max="23" width="14" style="22" customWidth="1"/>
  </cols>
  <sheetData>
    <row r="1" spans="1:23" ht="60" customHeight="1" x14ac:dyDescent="0.2">
      <c r="A1" s="60" t="s">
        <v>82</v>
      </c>
      <c r="B1" s="61"/>
      <c r="C1" s="61"/>
      <c r="D1" s="61"/>
      <c r="E1" s="61"/>
      <c r="F1" s="61"/>
      <c r="G1" s="61"/>
      <c r="H1" s="61"/>
      <c r="I1" s="61"/>
      <c r="J1" s="61"/>
      <c r="K1" s="61"/>
      <c r="L1" s="61"/>
      <c r="M1" s="61"/>
      <c r="N1" s="61"/>
      <c r="O1" s="61"/>
      <c r="P1" s="61"/>
      <c r="Q1" s="61"/>
      <c r="R1" s="61"/>
      <c r="S1" s="61"/>
      <c r="T1" s="61"/>
      <c r="U1" s="61"/>
      <c r="V1" s="61"/>
      <c r="W1" s="62"/>
    </row>
    <row r="2" spans="1:23" ht="11.25" customHeight="1" x14ac:dyDescent="0.2">
      <c r="A2" s="15" t="s">
        <v>81</v>
      </c>
      <c r="B2" s="15"/>
      <c r="C2" s="15"/>
      <c r="D2" s="15"/>
      <c r="E2" s="15"/>
      <c r="F2" s="21" t="s">
        <v>2</v>
      </c>
      <c r="G2" s="21"/>
      <c r="H2" s="21"/>
      <c r="I2" s="21"/>
      <c r="J2" s="21"/>
      <c r="K2" s="16" t="s">
        <v>68</v>
      </c>
      <c r="L2" s="16"/>
      <c r="M2" s="16"/>
      <c r="N2" s="17" t="s">
        <v>69</v>
      </c>
      <c r="O2" s="17"/>
      <c r="P2" s="17"/>
      <c r="Q2" s="17"/>
      <c r="R2" s="17"/>
      <c r="S2" s="17"/>
      <c r="T2" s="17"/>
      <c r="U2" s="18" t="s">
        <v>51</v>
      </c>
      <c r="V2" s="18"/>
      <c r="W2" s="18"/>
    </row>
    <row r="3" spans="1:23" s="22" customFormat="1" ht="54.75" customHeight="1" x14ac:dyDescent="0.2">
      <c r="A3" s="10" t="s">
        <v>46</v>
      </c>
      <c r="B3" s="10" t="s">
        <v>45</v>
      </c>
      <c r="C3" s="10" t="s">
        <v>44</v>
      </c>
      <c r="D3" s="10" t="s">
        <v>43</v>
      </c>
      <c r="E3" s="10" t="s">
        <v>42</v>
      </c>
      <c r="F3" s="11" t="s">
        <v>122</v>
      </c>
      <c r="G3" s="11" t="s">
        <v>41</v>
      </c>
      <c r="H3" s="11" t="s">
        <v>123</v>
      </c>
      <c r="I3" s="12" t="s">
        <v>124</v>
      </c>
      <c r="J3" s="12" t="s">
        <v>125</v>
      </c>
      <c r="K3" s="13" t="s">
        <v>40</v>
      </c>
      <c r="L3" s="13" t="s">
        <v>39</v>
      </c>
      <c r="M3" s="13" t="s">
        <v>26</v>
      </c>
      <c r="N3" s="14" t="s">
        <v>38</v>
      </c>
      <c r="O3" s="14" t="s">
        <v>37</v>
      </c>
      <c r="P3" s="14" t="s">
        <v>36</v>
      </c>
      <c r="Q3" s="14" t="s">
        <v>80</v>
      </c>
      <c r="R3" s="14" t="s">
        <v>35</v>
      </c>
      <c r="S3" s="14" t="s">
        <v>34</v>
      </c>
      <c r="T3" s="14" t="s">
        <v>33</v>
      </c>
      <c r="U3" s="19" t="s">
        <v>50</v>
      </c>
      <c r="V3" s="20" t="s">
        <v>31</v>
      </c>
      <c r="W3" s="20" t="s">
        <v>67</v>
      </c>
    </row>
    <row r="4" spans="1:23" ht="39.75" customHeight="1" x14ac:dyDescent="0.2">
      <c r="A4" s="63" t="s">
        <v>83</v>
      </c>
      <c r="B4" s="65" t="s">
        <v>84</v>
      </c>
      <c r="C4" s="67" t="s">
        <v>85</v>
      </c>
      <c r="D4" s="65">
        <v>242</v>
      </c>
      <c r="E4" s="67" t="s">
        <v>86</v>
      </c>
      <c r="F4" s="69">
        <v>4481664.13</v>
      </c>
      <c r="G4" s="69">
        <v>4497042.1500000004</v>
      </c>
      <c r="H4" s="69">
        <v>515761.64</v>
      </c>
      <c r="I4" s="69">
        <v>515761.64</v>
      </c>
      <c r="J4" s="69">
        <v>515761.67</v>
      </c>
      <c r="K4" s="65" t="s">
        <v>87</v>
      </c>
      <c r="L4" s="65" t="s">
        <v>88</v>
      </c>
      <c r="M4" s="67" t="s">
        <v>89</v>
      </c>
      <c r="N4" s="30" t="s">
        <v>90</v>
      </c>
      <c r="O4" s="30" t="s">
        <v>29</v>
      </c>
      <c r="P4" s="30" t="s">
        <v>91</v>
      </c>
      <c r="Q4" s="31"/>
      <c r="R4" s="49">
        <v>7</v>
      </c>
      <c r="S4" s="49">
        <v>7</v>
      </c>
      <c r="T4" s="51">
        <v>0</v>
      </c>
      <c r="U4" s="49">
        <f>R4</f>
        <v>7</v>
      </c>
      <c r="V4" s="47">
        <f>T4</f>
        <v>0</v>
      </c>
      <c r="W4" s="32">
        <f>V4/U4</f>
        <v>0</v>
      </c>
    </row>
    <row r="5" spans="1:23" ht="39.75" customHeight="1" x14ac:dyDescent="0.2">
      <c r="A5" s="64"/>
      <c r="B5" s="66"/>
      <c r="C5" s="68"/>
      <c r="D5" s="66"/>
      <c r="E5" s="68"/>
      <c r="F5" s="70"/>
      <c r="G5" s="70"/>
      <c r="H5" s="70"/>
      <c r="I5" s="70"/>
      <c r="J5" s="70"/>
      <c r="K5" s="66"/>
      <c r="L5" s="66"/>
      <c r="M5" s="68"/>
      <c r="N5" s="30" t="s">
        <v>92</v>
      </c>
      <c r="O5" s="30" t="s">
        <v>29</v>
      </c>
      <c r="P5" s="30" t="s">
        <v>91</v>
      </c>
      <c r="Q5" s="31"/>
      <c r="R5" s="49">
        <v>9600</v>
      </c>
      <c r="S5" s="49">
        <v>9600</v>
      </c>
      <c r="T5" s="49">
        <f>149+844+739</f>
        <v>1732</v>
      </c>
      <c r="U5" s="49">
        <f t="shared" ref="U5:U18" si="0">R5</f>
        <v>9600</v>
      </c>
      <c r="V5" s="47">
        <f t="shared" ref="V5:V18" si="1">T5</f>
        <v>1732</v>
      </c>
      <c r="W5" s="32">
        <f t="shared" ref="W5:W18" si="2">V5/U5</f>
        <v>0.18041666666666667</v>
      </c>
    </row>
    <row r="6" spans="1:23" ht="39.75" customHeight="1" x14ac:dyDescent="0.2">
      <c r="A6" s="29" t="s">
        <v>83</v>
      </c>
      <c r="B6" s="28" t="s">
        <v>93</v>
      </c>
      <c r="C6" s="27" t="s">
        <v>94</v>
      </c>
      <c r="D6" s="28">
        <v>242</v>
      </c>
      <c r="E6" s="27" t="s">
        <v>86</v>
      </c>
      <c r="F6" s="53">
        <v>2112414.0299999998</v>
      </c>
      <c r="G6" s="53">
        <v>2109829.19</v>
      </c>
      <c r="H6" s="53">
        <v>293504.74</v>
      </c>
      <c r="I6" s="53">
        <v>293504.74</v>
      </c>
      <c r="J6" s="53">
        <v>288104.74</v>
      </c>
      <c r="K6" s="28" t="s">
        <v>87</v>
      </c>
      <c r="L6" s="28" t="s">
        <v>88</v>
      </c>
      <c r="M6" s="27"/>
      <c r="N6" s="30" t="s">
        <v>95</v>
      </c>
      <c r="O6" s="30" t="s">
        <v>29</v>
      </c>
      <c r="P6" s="30" t="s">
        <v>96</v>
      </c>
      <c r="Q6" s="31"/>
      <c r="R6" s="49">
        <v>60500</v>
      </c>
      <c r="S6" s="49">
        <v>60500</v>
      </c>
      <c r="T6" s="51">
        <f>1897+9121+3260</f>
        <v>14278</v>
      </c>
      <c r="U6" s="49">
        <f t="shared" si="0"/>
        <v>60500</v>
      </c>
      <c r="V6" s="47">
        <f t="shared" si="1"/>
        <v>14278</v>
      </c>
      <c r="W6" s="32">
        <f t="shared" si="2"/>
        <v>0.23599999999999999</v>
      </c>
    </row>
    <row r="7" spans="1:23" ht="39.75" customHeight="1" x14ac:dyDescent="0.2">
      <c r="A7" s="29" t="s">
        <v>83</v>
      </c>
      <c r="B7" s="28" t="s">
        <v>97</v>
      </c>
      <c r="C7" s="27" t="s">
        <v>98</v>
      </c>
      <c r="D7" s="28">
        <v>242</v>
      </c>
      <c r="E7" s="27" t="s">
        <v>86</v>
      </c>
      <c r="F7" s="53">
        <v>1990797.38</v>
      </c>
      <c r="G7" s="53">
        <v>1994019.38</v>
      </c>
      <c r="H7" s="53">
        <v>316684.7</v>
      </c>
      <c r="I7" s="53">
        <v>316684.7</v>
      </c>
      <c r="J7" s="53">
        <v>316684.7</v>
      </c>
      <c r="K7" s="28" t="s">
        <v>87</v>
      </c>
      <c r="L7" s="28" t="s">
        <v>88</v>
      </c>
      <c r="M7" s="27" t="s">
        <v>99</v>
      </c>
      <c r="N7" s="30" t="s">
        <v>100</v>
      </c>
      <c r="O7" s="30" t="s">
        <v>29</v>
      </c>
      <c r="P7" s="30" t="s">
        <v>96</v>
      </c>
      <c r="Q7" s="31"/>
      <c r="R7" s="49">
        <v>27200</v>
      </c>
      <c r="S7" s="49">
        <v>27200</v>
      </c>
      <c r="T7" s="51">
        <f>5343+3702+1847</f>
        <v>10892</v>
      </c>
      <c r="U7" s="49">
        <f t="shared" si="0"/>
        <v>27200</v>
      </c>
      <c r="V7" s="47">
        <f t="shared" si="1"/>
        <v>10892</v>
      </c>
      <c r="W7" s="32">
        <f t="shared" si="2"/>
        <v>0.40044117647058824</v>
      </c>
    </row>
    <row r="8" spans="1:23" ht="39.75" customHeight="1" x14ac:dyDescent="0.2">
      <c r="A8" s="29" t="s">
        <v>83</v>
      </c>
      <c r="B8" s="28" t="s">
        <v>101</v>
      </c>
      <c r="C8" s="27" t="s">
        <v>102</v>
      </c>
      <c r="D8" s="28">
        <v>242</v>
      </c>
      <c r="E8" s="27" t="s">
        <v>86</v>
      </c>
      <c r="F8" s="53">
        <v>989514</v>
      </c>
      <c r="G8" s="53">
        <v>966314</v>
      </c>
      <c r="H8" s="53">
        <v>82775.199999999997</v>
      </c>
      <c r="I8" s="53">
        <v>82775.199999999997</v>
      </c>
      <c r="J8" s="53">
        <v>82775.199999999997</v>
      </c>
      <c r="K8" s="28" t="s">
        <v>87</v>
      </c>
      <c r="L8" s="28" t="s">
        <v>88</v>
      </c>
      <c r="M8" s="27"/>
      <c r="N8" s="30" t="s">
        <v>103</v>
      </c>
      <c r="O8" s="30" t="s">
        <v>29</v>
      </c>
      <c r="P8" s="30" t="s">
        <v>96</v>
      </c>
      <c r="Q8" s="31"/>
      <c r="R8" s="49">
        <v>7800</v>
      </c>
      <c r="S8" s="49">
        <v>7800</v>
      </c>
      <c r="T8" s="51">
        <f>153+631+253</f>
        <v>1037</v>
      </c>
      <c r="U8" s="49">
        <f t="shared" si="0"/>
        <v>7800</v>
      </c>
      <c r="V8" s="47">
        <f t="shared" si="1"/>
        <v>1037</v>
      </c>
      <c r="W8" s="32">
        <f t="shared" si="2"/>
        <v>0.13294871794871796</v>
      </c>
    </row>
    <row r="9" spans="1:23" ht="39.75" customHeight="1" x14ac:dyDescent="0.2">
      <c r="A9" s="78" t="s">
        <v>104</v>
      </c>
      <c r="B9" s="71" t="s">
        <v>105</v>
      </c>
      <c r="C9" s="71" t="s">
        <v>106</v>
      </c>
      <c r="D9" s="71">
        <v>242</v>
      </c>
      <c r="E9" s="71" t="s">
        <v>86</v>
      </c>
      <c r="F9" s="76">
        <v>3605805.17</v>
      </c>
      <c r="G9" s="76">
        <v>3662619.98</v>
      </c>
      <c r="H9" s="76">
        <v>762983.16</v>
      </c>
      <c r="I9" s="76">
        <v>762983.16</v>
      </c>
      <c r="J9" s="76">
        <v>762983.16</v>
      </c>
      <c r="K9" s="71" t="s">
        <v>87</v>
      </c>
      <c r="L9" s="71" t="s">
        <v>88</v>
      </c>
      <c r="M9" s="71"/>
      <c r="N9" s="30" t="s">
        <v>107</v>
      </c>
      <c r="O9" s="30" t="s">
        <v>30</v>
      </c>
      <c r="P9" s="30" t="s">
        <v>108</v>
      </c>
      <c r="Q9" s="31"/>
      <c r="R9" s="49">
        <v>3</v>
      </c>
      <c r="S9" s="49">
        <v>3</v>
      </c>
      <c r="T9" s="51">
        <v>0</v>
      </c>
      <c r="U9" s="49">
        <f t="shared" si="0"/>
        <v>3</v>
      </c>
      <c r="V9" s="47">
        <f t="shared" si="1"/>
        <v>0</v>
      </c>
      <c r="W9" s="32">
        <f t="shared" si="2"/>
        <v>0</v>
      </c>
    </row>
    <row r="10" spans="1:23" ht="39.75" customHeight="1" x14ac:dyDescent="0.2">
      <c r="A10" s="79"/>
      <c r="B10" s="72"/>
      <c r="C10" s="72"/>
      <c r="D10" s="72"/>
      <c r="E10" s="72"/>
      <c r="F10" s="77"/>
      <c r="G10" s="77"/>
      <c r="H10" s="77"/>
      <c r="I10" s="77"/>
      <c r="J10" s="77"/>
      <c r="K10" s="72"/>
      <c r="L10" s="72"/>
      <c r="M10" s="72"/>
      <c r="N10" s="30" t="s">
        <v>109</v>
      </c>
      <c r="O10" s="30" t="s">
        <v>30</v>
      </c>
      <c r="P10" s="30" t="s">
        <v>108</v>
      </c>
      <c r="Q10" s="31"/>
      <c r="R10" s="49">
        <v>37</v>
      </c>
      <c r="S10" s="49">
        <v>37</v>
      </c>
      <c r="T10" s="51">
        <v>5</v>
      </c>
      <c r="U10" s="49">
        <f t="shared" si="0"/>
        <v>37</v>
      </c>
      <c r="V10" s="47">
        <f t="shared" si="1"/>
        <v>5</v>
      </c>
      <c r="W10" s="32">
        <f t="shared" si="2"/>
        <v>0.13513513513513514</v>
      </c>
    </row>
    <row r="11" spans="1:23" ht="39.75" customHeight="1" x14ac:dyDescent="0.2">
      <c r="A11" s="79"/>
      <c r="B11" s="72"/>
      <c r="C11" s="72"/>
      <c r="D11" s="72"/>
      <c r="E11" s="72"/>
      <c r="F11" s="77"/>
      <c r="G11" s="77"/>
      <c r="H11" s="77"/>
      <c r="I11" s="77"/>
      <c r="J11" s="77"/>
      <c r="K11" s="72"/>
      <c r="L11" s="72"/>
      <c r="M11" s="72"/>
      <c r="N11" s="30" t="s">
        <v>110</v>
      </c>
      <c r="O11" s="30" t="s">
        <v>30</v>
      </c>
      <c r="P11" s="30" t="s">
        <v>108</v>
      </c>
      <c r="Q11" s="31"/>
      <c r="R11" s="49">
        <v>3</v>
      </c>
      <c r="S11" s="49">
        <v>3</v>
      </c>
      <c r="T11" s="51">
        <v>0</v>
      </c>
      <c r="U11" s="49">
        <f t="shared" si="0"/>
        <v>3</v>
      </c>
      <c r="V11" s="47">
        <f t="shared" si="1"/>
        <v>0</v>
      </c>
      <c r="W11" s="32">
        <f t="shared" si="2"/>
        <v>0</v>
      </c>
    </row>
    <row r="12" spans="1:23" ht="39.75" customHeight="1" x14ac:dyDescent="0.2">
      <c r="A12" s="79"/>
      <c r="B12" s="72"/>
      <c r="C12" s="72"/>
      <c r="D12" s="72"/>
      <c r="E12" s="72"/>
      <c r="F12" s="77"/>
      <c r="G12" s="77"/>
      <c r="H12" s="77"/>
      <c r="I12" s="77"/>
      <c r="J12" s="77"/>
      <c r="K12" s="72"/>
      <c r="L12" s="72"/>
      <c r="M12" s="72"/>
      <c r="N12" s="30" t="s">
        <v>111</v>
      </c>
      <c r="O12" s="30" t="s">
        <v>30</v>
      </c>
      <c r="P12" s="30" t="s">
        <v>108</v>
      </c>
      <c r="Q12" s="31"/>
      <c r="R12" s="49">
        <v>4</v>
      </c>
      <c r="S12" s="49">
        <v>4</v>
      </c>
      <c r="T12" s="51">
        <v>1</v>
      </c>
      <c r="U12" s="49">
        <f t="shared" si="0"/>
        <v>4</v>
      </c>
      <c r="V12" s="47">
        <f t="shared" si="1"/>
        <v>1</v>
      </c>
      <c r="W12" s="32">
        <f t="shared" si="2"/>
        <v>0.25</v>
      </c>
    </row>
    <row r="13" spans="1:23" ht="39.75" customHeight="1" x14ac:dyDescent="0.2">
      <c r="A13" s="64" t="s">
        <v>104</v>
      </c>
      <c r="B13" s="66" t="s">
        <v>112</v>
      </c>
      <c r="C13" s="68" t="s">
        <v>113</v>
      </c>
      <c r="D13" s="66">
        <v>242</v>
      </c>
      <c r="E13" s="68" t="s">
        <v>86</v>
      </c>
      <c r="F13" s="70">
        <v>5852169.6900000004</v>
      </c>
      <c r="G13" s="70">
        <v>6391817.8799999999</v>
      </c>
      <c r="H13" s="70">
        <v>1563789.34</v>
      </c>
      <c r="I13" s="70">
        <v>1563789.34</v>
      </c>
      <c r="J13" s="70">
        <v>1563789.34</v>
      </c>
      <c r="K13" s="66" t="s">
        <v>87</v>
      </c>
      <c r="L13" s="66" t="s">
        <v>88</v>
      </c>
      <c r="M13" s="68"/>
      <c r="N13" s="30" t="s">
        <v>114</v>
      </c>
      <c r="O13" s="30" t="s">
        <v>30</v>
      </c>
      <c r="P13" s="30" t="s">
        <v>108</v>
      </c>
      <c r="Q13" s="31"/>
      <c r="R13" s="49">
        <v>4</v>
      </c>
      <c r="S13" s="49">
        <v>4</v>
      </c>
      <c r="T13" s="51">
        <v>1</v>
      </c>
      <c r="U13" s="49">
        <f t="shared" si="0"/>
        <v>4</v>
      </c>
      <c r="V13" s="47">
        <f t="shared" si="1"/>
        <v>1</v>
      </c>
      <c r="W13" s="57">
        <f t="shared" si="2"/>
        <v>0.25</v>
      </c>
    </row>
    <row r="14" spans="1:23" ht="39.75" customHeight="1" x14ac:dyDescent="0.2">
      <c r="A14" s="64"/>
      <c r="B14" s="66"/>
      <c r="C14" s="68"/>
      <c r="D14" s="66"/>
      <c r="E14" s="68"/>
      <c r="F14" s="70"/>
      <c r="G14" s="70"/>
      <c r="H14" s="70"/>
      <c r="I14" s="70"/>
      <c r="J14" s="70"/>
      <c r="K14" s="66"/>
      <c r="L14" s="66"/>
      <c r="M14" s="68"/>
      <c r="N14" s="30" t="s">
        <v>115</v>
      </c>
      <c r="O14" s="30" t="s">
        <v>30</v>
      </c>
      <c r="P14" s="30" t="s">
        <v>108</v>
      </c>
      <c r="Q14" s="31"/>
      <c r="R14" s="49">
        <v>24</v>
      </c>
      <c r="S14" s="49">
        <v>24</v>
      </c>
      <c r="T14" s="51">
        <f>2+2</f>
        <v>4</v>
      </c>
      <c r="U14" s="49">
        <f t="shared" si="0"/>
        <v>24</v>
      </c>
      <c r="V14" s="47">
        <f t="shared" si="1"/>
        <v>4</v>
      </c>
      <c r="W14" s="57">
        <f t="shared" si="2"/>
        <v>0.16666666666666666</v>
      </c>
    </row>
    <row r="15" spans="1:23" ht="39.75" customHeight="1" x14ac:dyDescent="0.2">
      <c r="A15" s="64"/>
      <c r="B15" s="66"/>
      <c r="C15" s="68"/>
      <c r="D15" s="66"/>
      <c r="E15" s="68"/>
      <c r="F15" s="70"/>
      <c r="G15" s="70"/>
      <c r="H15" s="70"/>
      <c r="I15" s="70"/>
      <c r="J15" s="70"/>
      <c r="K15" s="66"/>
      <c r="L15" s="66"/>
      <c r="M15" s="68"/>
      <c r="N15" s="30" t="s">
        <v>116</v>
      </c>
      <c r="O15" s="30" t="s">
        <v>30</v>
      </c>
      <c r="P15" s="30" t="s">
        <v>108</v>
      </c>
      <c r="Q15" s="31"/>
      <c r="R15" s="49">
        <v>150</v>
      </c>
      <c r="S15" s="49">
        <v>150</v>
      </c>
      <c r="T15" s="51">
        <f>13+11</f>
        <v>24</v>
      </c>
      <c r="U15" s="49">
        <f t="shared" si="0"/>
        <v>150</v>
      </c>
      <c r="V15" s="47">
        <f t="shared" si="1"/>
        <v>24</v>
      </c>
      <c r="W15" s="57">
        <f t="shared" si="2"/>
        <v>0.16</v>
      </c>
    </row>
    <row r="16" spans="1:23" ht="39.75" customHeight="1" x14ac:dyDescent="0.2">
      <c r="A16" s="64"/>
      <c r="B16" s="66"/>
      <c r="C16" s="68"/>
      <c r="D16" s="66"/>
      <c r="E16" s="68"/>
      <c r="F16" s="70"/>
      <c r="G16" s="70"/>
      <c r="H16" s="70"/>
      <c r="I16" s="70"/>
      <c r="J16" s="70"/>
      <c r="K16" s="66"/>
      <c r="L16" s="66"/>
      <c r="M16" s="68"/>
      <c r="N16" s="30" t="s">
        <v>117</v>
      </c>
      <c r="O16" s="30" t="s">
        <v>30</v>
      </c>
      <c r="P16" s="30" t="s">
        <v>108</v>
      </c>
      <c r="Q16" s="31"/>
      <c r="R16" s="49">
        <v>9</v>
      </c>
      <c r="S16" s="49">
        <v>9</v>
      </c>
      <c r="T16" s="51">
        <v>0</v>
      </c>
      <c r="U16" s="49">
        <f t="shared" si="0"/>
        <v>9</v>
      </c>
      <c r="V16" s="47">
        <f t="shared" si="1"/>
        <v>0</v>
      </c>
      <c r="W16" s="57">
        <f t="shared" si="2"/>
        <v>0</v>
      </c>
    </row>
    <row r="17" spans="1:30" ht="39.75" customHeight="1" x14ac:dyDescent="0.2">
      <c r="A17" s="64"/>
      <c r="B17" s="66"/>
      <c r="C17" s="68"/>
      <c r="D17" s="66"/>
      <c r="E17" s="68"/>
      <c r="F17" s="70"/>
      <c r="G17" s="70"/>
      <c r="H17" s="70"/>
      <c r="I17" s="70"/>
      <c r="J17" s="70"/>
      <c r="K17" s="66"/>
      <c r="L17" s="66"/>
      <c r="M17" s="68"/>
      <c r="N17" s="30" t="s">
        <v>118</v>
      </c>
      <c r="O17" s="30" t="s">
        <v>30</v>
      </c>
      <c r="P17" s="30" t="s">
        <v>108</v>
      </c>
      <c r="Q17" s="31"/>
      <c r="R17" s="49">
        <v>10</v>
      </c>
      <c r="S17" s="49">
        <v>10</v>
      </c>
      <c r="T17" s="51">
        <v>0</v>
      </c>
      <c r="U17" s="49">
        <f t="shared" si="0"/>
        <v>10</v>
      </c>
      <c r="V17" s="47">
        <f t="shared" si="1"/>
        <v>0</v>
      </c>
      <c r="W17" s="57">
        <f t="shared" si="2"/>
        <v>0</v>
      </c>
    </row>
    <row r="18" spans="1:30" ht="39.75" customHeight="1" thickBot="1" x14ac:dyDescent="0.25">
      <c r="A18" s="80"/>
      <c r="B18" s="74"/>
      <c r="C18" s="75"/>
      <c r="D18" s="74"/>
      <c r="E18" s="75"/>
      <c r="F18" s="73"/>
      <c r="G18" s="73"/>
      <c r="H18" s="73"/>
      <c r="I18" s="73"/>
      <c r="J18" s="73"/>
      <c r="K18" s="74"/>
      <c r="L18" s="74"/>
      <c r="M18" s="75"/>
      <c r="N18" s="34" t="s">
        <v>121</v>
      </c>
      <c r="O18" s="34" t="s">
        <v>30</v>
      </c>
      <c r="P18" s="34" t="s">
        <v>108</v>
      </c>
      <c r="Q18" s="35"/>
      <c r="R18" s="50">
        <v>40</v>
      </c>
      <c r="S18" s="50">
        <v>40</v>
      </c>
      <c r="T18" s="52">
        <v>9</v>
      </c>
      <c r="U18" s="50">
        <f t="shared" si="0"/>
        <v>40</v>
      </c>
      <c r="V18" s="48">
        <f t="shared" si="1"/>
        <v>9</v>
      </c>
      <c r="W18" s="58">
        <f t="shared" si="2"/>
        <v>0.22500000000000001</v>
      </c>
    </row>
    <row r="19" spans="1:30" ht="13.5" thickBot="1" x14ac:dyDescent="0.25">
      <c r="A19" s="22"/>
      <c r="B19" s="22"/>
      <c r="C19" s="33"/>
      <c r="D19" s="22"/>
      <c r="E19" s="36" t="s">
        <v>119</v>
      </c>
      <c r="F19" s="37">
        <f>SUM(F4:F18)</f>
        <v>19032364.399999999</v>
      </c>
      <c r="G19" s="37">
        <f>SUM(G4:G18)</f>
        <v>19621642.579999998</v>
      </c>
      <c r="H19" s="37">
        <f>SUM(H4:H18)</f>
        <v>3535498.7800000003</v>
      </c>
      <c r="I19" s="37">
        <f>SUM(I4:I18)</f>
        <v>3535498.7800000003</v>
      </c>
      <c r="J19" s="37">
        <f>SUM(J4:J18)</f>
        <v>3530098.8099999996</v>
      </c>
      <c r="K19" s="22"/>
      <c r="L19" s="22"/>
      <c r="M19" s="33"/>
      <c r="N19" s="38"/>
      <c r="O19" s="38"/>
      <c r="P19" s="38"/>
      <c r="Q19" s="39"/>
      <c r="R19" s="40"/>
      <c r="S19" s="40"/>
      <c r="T19" s="40"/>
      <c r="U19" s="41"/>
      <c r="V19" s="41"/>
      <c r="W19" s="42"/>
    </row>
    <row r="20" spans="1:30" x14ac:dyDescent="0.2">
      <c r="A20" s="43"/>
      <c r="B20" s="43"/>
      <c r="C20" s="43"/>
      <c r="D20" s="43"/>
      <c r="E20" s="44"/>
      <c r="F20" s="45"/>
      <c r="G20" s="45"/>
      <c r="H20" s="45"/>
      <c r="I20" s="45"/>
      <c r="J20" s="45"/>
      <c r="K20"/>
      <c r="L20"/>
      <c r="M20"/>
      <c r="N20"/>
      <c r="O20"/>
      <c r="P20" s="46"/>
      <c r="Q20" s="46"/>
      <c r="R20"/>
      <c r="S20"/>
      <c r="T20"/>
      <c r="U20"/>
      <c r="V20"/>
      <c r="W20"/>
    </row>
    <row r="21" spans="1:30" x14ac:dyDescent="0.2">
      <c r="A21" s="43"/>
      <c r="B21" s="43"/>
      <c r="C21" s="43"/>
      <c r="D21" s="43"/>
      <c r="E21" s="43"/>
      <c r="F21" s="44"/>
      <c r="G21" s="45"/>
      <c r="H21" s="45"/>
      <c r="I21" s="45"/>
      <c r="J21" s="45"/>
      <c r="K21" s="45"/>
      <c r="L21"/>
      <c r="M21"/>
      <c r="N21"/>
      <c r="O21"/>
      <c r="P21"/>
      <c r="Q21" s="46"/>
      <c r="R21" s="46"/>
      <c r="S21"/>
      <c r="T21"/>
      <c r="U21"/>
      <c r="V21"/>
      <c r="W21"/>
    </row>
    <row r="22" spans="1:30" x14ac:dyDescent="0.2">
      <c r="A22" s="43"/>
      <c r="B22" s="43"/>
      <c r="C22" s="43"/>
      <c r="D22" s="43"/>
      <c r="E22" s="43"/>
      <c r="F22" s="44"/>
      <c r="G22" s="45"/>
      <c r="H22" s="45"/>
      <c r="I22" s="45"/>
      <c r="J22" s="45"/>
      <c r="K22" s="45"/>
      <c r="L22"/>
      <c r="M22"/>
      <c r="N22"/>
      <c r="O22"/>
      <c r="P22"/>
      <c r="Q22" s="46"/>
      <c r="R22" s="46"/>
      <c r="S22"/>
      <c r="T22"/>
      <c r="U22"/>
      <c r="V22"/>
      <c r="W22"/>
    </row>
    <row r="23" spans="1:30" ht="15" x14ac:dyDescent="0.25">
      <c r="A23"/>
      <c r="B23" s="54" t="s">
        <v>120</v>
      </c>
      <c r="C23" s="54"/>
      <c r="D23" s="44"/>
      <c r="E23" s="43"/>
      <c r="F23" s="43"/>
      <c r="G23" s="55"/>
      <c r="H23" s="55"/>
      <c r="I23" s="55"/>
      <c r="J23" s="55"/>
      <c r="K23" s="55"/>
      <c r="L23" s="56"/>
      <c r="M23"/>
      <c r="N23"/>
      <c r="O23"/>
      <c r="P23"/>
      <c r="Q23"/>
      <c r="R23" s="46"/>
      <c r="S23" s="46"/>
      <c r="T23"/>
      <c r="U23"/>
      <c r="V23"/>
      <c r="W23"/>
    </row>
    <row r="24" spans="1:30" x14ac:dyDescent="0.2">
      <c r="A24" s="43"/>
      <c r="B24" s="43"/>
      <c r="C24" s="43"/>
      <c r="D24" s="43"/>
      <c r="E24" s="43"/>
      <c r="F24" s="43"/>
      <c r="G24" s="43"/>
      <c r="H24" s="43"/>
      <c r="I24" s="44"/>
      <c r="J24" s="44"/>
      <c r="K24" s="43"/>
      <c r="L24" s="43"/>
      <c r="M24" s="44"/>
      <c r="N24" s="45"/>
      <c r="O24" s="45"/>
      <c r="P24" s="45"/>
      <c r="Q24" s="45"/>
      <c r="R24" s="45"/>
      <c r="S24"/>
      <c r="T24"/>
      <c r="U24"/>
      <c r="V24"/>
      <c r="W24"/>
      <c r="X24" s="46"/>
      <c r="Y24" s="46"/>
    </row>
    <row r="25" spans="1:30" x14ac:dyDescent="0.2">
      <c r="A25" s="43"/>
      <c r="B25" s="43"/>
      <c r="C25" s="43"/>
      <c r="D25" s="43"/>
      <c r="E25" s="43"/>
      <c r="F25" s="43"/>
      <c r="G25" s="43"/>
      <c r="H25" s="43"/>
      <c r="I25" s="44"/>
      <c r="J25" s="44"/>
      <c r="K25" s="43"/>
      <c r="L25" s="43"/>
      <c r="M25" s="44"/>
      <c r="N25" s="44"/>
      <c r="O25" s="44"/>
      <c r="P25" s="44"/>
      <c r="Q25" s="44"/>
      <c r="R25" s="44"/>
      <c r="S25"/>
      <c r="T25"/>
      <c r="U25"/>
      <c r="V25"/>
      <c r="W25"/>
      <c r="X25" s="46"/>
      <c r="Y25" s="46"/>
    </row>
    <row r="26" spans="1:30" x14ac:dyDescent="0.2">
      <c r="A26" s="43"/>
      <c r="B26" s="43"/>
      <c r="C26" s="43"/>
      <c r="D26" s="43"/>
      <c r="E26" s="43"/>
      <c r="F26" s="43"/>
      <c r="G26" s="43"/>
      <c r="H26" s="43"/>
      <c r="I26" s="44"/>
      <c r="J26" s="44"/>
      <c r="K26" s="43"/>
      <c r="L26" s="43"/>
      <c r="M26" s="44"/>
      <c r="N26" s="44"/>
      <c r="O26" s="44"/>
      <c r="P26" s="44"/>
      <c r="Q26" s="44"/>
      <c r="R26" s="44"/>
      <c r="S26" s="44"/>
      <c r="T26" s="44"/>
      <c r="U26"/>
      <c r="V26"/>
      <c r="W26"/>
    </row>
    <row r="27" spans="1:30" x14ac:dyDescent="0.2">
      <c r="A27"/>
      <c r="B27"/>
      <c r="C27"/>
      <c r="D27"/>
      <c r="E27"/>
      <c r="F27"/>
      <c r="G27"/>
      <c r="H27"/>
      <c r="I27"/>
      <c r="J27"/>
      <c r="K27"/>
      <c r="L27"/>
      <c r="M27"/>
      <c r="N27" s="56"/>
      <c r="O27" s="56"/>
      <c r="P27" s="56"/>
      <c r="Q27" s="56"/>
      <c r="R27" s="56"/>
      <c r="S27"/>
      <c r="T27"/>
      <c r="U27"/>
      <c r="V27"/>
      <c r="W27"/>
      <c r="X27" s="59"/>
      <c r="Y27" s="59"/>
      <c r="Z27" s="59"/>
      <c r="AA27" s="59"/>
      <c r="AB27" s="59"/>
      <c r="AC27" s="59"/>
      <c r="AD27" s="59"/>
    </row>
    <row r="28" spans="1:30" x14ac:dyDescent="0.2">
      <c r="A28"/>
      <c r="B28"/>
      <c r="C28"/>
      <c r="D28"/>
      <c r="E28"/>
      <c r="F28"/>
      <c r="G28"/>
      <c r="H28"/>
      <c r="I28"/>
      <c r="J28"/>
      <c r="K28"/>
      <c r="L28"/>
      <c r="M28"/>
      <c r="N28" s="56"/>
      <c r="O28" s="56"/>
      <c r="P28" s="56"/>
      <c r="Q28" s="56"/>
      <c r="R28" s="56"/>
      <c r="S28"/>
      <c r="T28"/>
      <c r="U28"/>
      <c r="V28"/>
      <c r="W28"/>
      <c r="X28" s="59"/>
      <c r="Y28" s="59"/>
      <c r="Z28" s="59"/>
      <c r="AA28" s="59"/>
      <c r="AB28" s="59"/>
      <c r="AC28" s="59"/>
      <c r="AD28" s="59"/>
    </row>
    <row r="29" spans="1:30" x14ac:dyDescent="0.2">
      <c r="A29"/>
      <c r="B29"/>
      <c r="C29"/>
      <c r="D29"/>
      <c r="E29"/>
      <c r="F29"/>
      <c r="G29"/>
      <c r="H29"/>
      <c r="I29" s="56"/>
      <c r="J29" s="56"/>
      <c r="K29" s="56"/>
      <c r="L29" s="56"/>
      <c r="M29" s="56"/>
      <c r="N29"/>
      <c r="O29"/>
      <c r="P29"/>
      <c r="Q29"/>
      <c r="R29"/>
      <c r="S29"/>
      <c r="T29"/>
      <c r="U29"/>
      <c r="V29"/>
      <c r="W29"/>
      <c r="X29" s="59"/>
      <c r="Y29" s="59"/>
    </row>
    <row r="30" spans="1:30" x14ac:dyDescent="0.2">
      <c r="A30"/>
      <c r="B30"/>
      <c r="C30"/>
      <c r="D30"/>
      <c r="E30"/>
      <c r="F30"/>
      <c r="G30"/>
      <c r="H30"/>
      <c r="I30" s="56"/>
      <c r="J30" s="56"/>
      <c r="K30" s="56"/>
      <c r="L30" s="56"/>
      <c r="M30" s="56"/>
      <c r="N30"/>
      <c r="O30"/>
      <c r="P30"/>
      <c r="Q30"/>
      <c r="R30"/>
      <c r="S30"/>
      <c r="T30"/>
      <c r="U30"/>
      <c r="V30"/>
      <c r="W30"/>
      <c r="X30" s="59"/>
      <c r="Y30" s="59"/>
    </row>
  </sheetData>
  <mergeCells count="40">
    <mergeCell ref="C13:C18"/>
    <mergeCell ref="D13:D18"/>
    <mergeCell ref="I9:I12"/>
    <mergeCell ref="I13:I18"/>
    <mergeCell ref="A9:A12"/>
    <mergeCell ref="B9:B12"/>
    <mergeCell ref="C9:C12"/>
    <mergeCell ref="D9:D12"/>
    <mergeCell ref="E9:E12"/>
    <mergeCell ref="E13:E18"/>
    <mergeCell ref="F13:F18"/>
    <mergeCell ref="G13:G18"/>
    <mergeCell ref="H13:H18"/>
    <mergeCell ref="F9:F12"/>
    <mergeCell ref="G9:G12"/>
    <mergeCell ref="H9:H12"/>
    <mergeCell ref="A13:A18"/>
    <mergeCell ref="B13:B18"/>
    <mergeCell ref="L9:L12"/>
    <mergeCell ref="M9:M12"/>
    <mergeCell ref="J13:J18"/>
    <mergeCell ref="K13:K18"/>
    <mergeCell ref="L13:L18"/>
    <mergeCell ref="M13:M18"/>
    <mergeCell ref="J9:J12"/>
    <mergeCell ref="K9:K12"/>
    <mergeCell ref="A1:W1"/>
    <mergeCell ref="A4:A5"/>
    <mergeCell ref="B4:B5"/>
    <mergeCell ref="C4:C5"/>
    <mergeCell ref="D4:D5"/>
    <mergeCell ref="E4:E5"/>
    <mergeCell ref="F4:F5"/>
    <mergeCell ref="G4:G5"/>
    <mergeCell ref="H4:H5"/>
    <mergeCell ref="J4:J5"/>
    <mergeCell ref="K4:K5"/>
    <mergeCell ref="L4:L5"/>
    <mergeCell ref="M4:M5"/>
    <mergeCell ref="I4:I5"/>
  </mergeCells>
  <pageMargins left="0.25" right="0.25" top="0.75" bottom="0.75" header="0.3" footer="0.3"/>
  <pageSetup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71</v>
      </c>
    </row>
    <row r="4" spans="1:2" ht="15.75" x14ac:dyDescent="0.2">
      <c r="A4" s="2" t="s">
        <v>75</v>
      </c>
      <c r="B4" s="2" t="s">
        <v>0</v>
      </c>
    </row>
    <row r="5" spans="1:2" ht="47.25" x14ac:dyDescent="0.2">
      <c r="A5" s="9">
        <v>1</v>
      </c>
      <c r="B5" s="1" t="s">
        <v>72</v>
      </c>
    </row>
    <row r="6" spans="1:2" ht="47.25" x14ac:dyDescent="0.2">
      <c r="A6" s="9">
        <v>2</v>
      </c>
      <c r="B6" s="1" t="s">
        <v>73</v>
      </c>
    </row>
    <row r="7" spans="1:2" ht="31.5" x14ac:dyDescent="0.2">
      <c r="A7" s="9">
        <v>3</v>
      </c>
      <c r="B7" s="1" t="s">
        <v>76</v>
      </c>
    </row>
    <row r="8" spans="1:2" ht="47.25" x14ac:dyDescent="0.2">
      <c r="A8" s="9">
        <v>4</v>
      </c>
      <c r="B8" s="1" t="s">
        <v>74</v>
      </c>
    </row>
    <row r="9" spans="1:2" ht="15.75" x14ac:dyDescent="0.2">
      <c r="A9" s="9">
        <v>5</v>
      </c>
      <c r="B9" s="1" t="s">
        <v>52</v>
      </c>
    </row>
    <row r="10" spans="1:2" ht="78.75" x14ac:dyDescent="0.2">
      <c r="A10" s="9">
        <v>6</v>
      </c>
      <c r="B10" s="1" t="s">
        <v>70</v>
      </c>
    </row>
    <row r="11" spans="1:2" ht="78.75" x14ac:dyDescent="0.2">
      <c r="A11" s="9">
        <v>7</v>
      </c>
      <c r="B11" s="1" t="s">
        <v>58</v>
      </c>
    </row>
    <row r="12" spans="1:2" ht="78.75" x14ac:dyDescent="0.2">
      <c r="A12" s="9">
        <v>8</v>
      </c>
      <c r="B12" s="1" t="s">
        <v>60</v>
      </c>
    </row>
    <row r="13" spans="1:2" ht="78.75" x14ac:dyDescent="0.2">
      <c r="A13" s="9">
        <v>9</v>
      </c>
      <c r="B13" s="1" t="s">
        <v>59</v>
      </c>
    </row>
    <row r="14" spans="1:2" ht="78.75" x14ac:dyDescent="0.2">
      <c r="A14" s="9">
        <v>10</v>
      </c>
      <c r="B14" s="1" t="s">
        <v>61</v>
      </c>
    </row>
    <row r="15" spans="1:2" ht="15.75" x14ac:dyDescent="0.2">
      <c r="A15" s="9">
        <v>11</v>
      </c>
      <c r="B15" s="1" t="s">
        <v>77</v>
      </c>
    </row>
    <row r="16" spans="1:2" ht="15.75" x14ac:dyDescent="0.2">
      <c r="A16" s="9">
        <v>12</v>
      </c>
      <c r="B16" s="1" t="s">
        <v>62</v>
      </c>
    </row>
    <row r="17" spans="1:2" ht="15.75" x14ac:dyDescent="0.2">
      <c r="A17" s="9">
        <v>13</v>
      </c>
      <c r="B17" s="1" t="s">
        <v>63</v>
      </c>
    </row>
    <row r="18" spans="1:2" ht="63" x14ac:dyDescent="0.2">
      <c r="A18" s="9">
        <v>14</v>
      </c>
      <c r="B18" s="1" t="s">
        <v>78</v>
      </c>
    </row>
    <row r="19" spans="1:2" ht="15.75" x14ac:dyDescent="0.2">
      <c r="A19" s="9">
        <v>15</v>
      </c>
      <c r="B19" s="1" t="s">
        <v>53</v>
      </c>
    </row>
    <row r="20" spans="1:2" ht="15.75" x14ac:dyDescent="0.2">
      <c r="A20" s="9">
        <v>16</v>
      </c>
      <c r="B20" s="1" t="s">
        <v>54</v>
      </c>
    </row>
    <row r="21" spans="1:2" ht="15.75" x14ac:dyDescent="0.2">
      <c r="A21" s="9">
        <v>17</v>
      </c>
      <c r="B21" s="1" t="s">
        <v>64</v>
      </c>
    </row>
    <row r="22" spans="1:2" ht="15.75" x14ac:dyDescent="0.2">
      <c r="A22" s="9">
        <v>18</v>
      </c>
      <c r="B22" s="3" t="s">
        <v>55</v>
      </c>
    </row>
    <row r="23" spans="1:2" ht="15.75" x14ac:dyDescent="0.2">
      <c r="A23" s="9">
        <v>19</v>
      </c>
      <c r="B23" s="3" t="s">
        <v>56</v>
      </c>
    </row>
    <row r="24" spans="1:2" ht="15.75" x14ac:dyDescent="0.2">
      <c r="A24" s="9">
        <v>20</v>
      </c>
      <c r="B24" s="3" t="s">
        <v>57</v>
      </c>
    </row>
    <row r="25" spans="1:2" ht="15.75" x14ac:dyDescent="0.2">
      <c r="A25" s="9">
        <v>21</v>
      </c>
      <c r="B25" s="3" t="s">
        <v>65</v>
      </c>
    </row>
    <row r="26" spans="1:2" ht="15.75" x14ac:dyDescent="0.2">
      <c r="A26" s="9">
        <v>22</v>
      </c>
      <c r="B26" s="3" t="s">
        <v>66</v>
      </c>
    </row>
    <row r="27" spans="1:2" ht="31.5" x14ac:dyDescent="0.2">
      <c r="A27" s="9">
        <v>23</v>
      </c>
      <c r="B27" s="1"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47</v>
      </c>
      <c r="C2" s="7" t="s">
        <v>28</v>
      </c>
      <c r="D2" s="6"/>
    </row>
    <row r="3" spans="1:4" ht="12" x14ac:dyDescent="0.2">
      <c r="A3" s="8" t="s">
        <v>5</v>
      </c>
      <c r="B3" s="8" t="s">
        <v>48</v>
      </c>
      <c r="C3" s="7" t="s">
        <v>29</v>
      </c>
      <c r="D3" s="6"/>
    </row>
    <row r="4" spans="1:4" ht="12" x14ac:dyDescent="0.2">
      <c r="A4" s="8" t="s">
        <v>6</v>
      </c>
      <c r="B4" s="8" t="s">
        <v>49</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Cristina Balderas Castro</cp:lastModifiedBy>
  <cp:lastPrinted>2026-05-25T20:33:28Z</cp:lastPrinted>
  <dcterms:created xsi:type="dcterms:W3CDTF">2014-10-22T05:35:08Z</dcterms:created>
  <dcterms:modified xsi:type="dcterms:W3CDTF">2026-05-25T20:33:31Z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y fmtid="{D5CDD505-2E9C-101B-9397-08002B2CF9AE}" pid="3" name="_MarkAsFinal">
    <vt:bool>true</vt:bool>
  </property>
</Properties>
</file>