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33C4CA32-1D7B-4511-8960-60F07B76E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<sst xmlns="http://schemas.openxmlformats.org/spreadsheetml/2006/main" count="62" uniqueCount="61">
  <si>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</si>
  <si>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</si>
  <si>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</si>
  <si>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</si>
  <si>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</si>
  <si>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</si>
  <si>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</si>
  <si>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</si>
  <si>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</si>
  <si>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</si>
  <si>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</si>
  <si>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</si>
  <si>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</si>
  <si>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</si>
  <si>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</si>
  <si>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</si>
  <si>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</si>
  <si>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</si>
  <si>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</si>
  <si>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</si>
  <si>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</si>
  <si>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</si>
  <si>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</si>
  <si>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</si>
  <si>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</si>
  <si>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</si>
  <si>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</si>
  <si>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</si>
  <si>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</si>
  <si>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</si>
  <si>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</si>
  <si>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</si>
  <si>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</si>
  <si>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</si>
  <si>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</si>
  <si>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</si>
  <si>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</si>
  <si>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</si>
  <si>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</si>
  <si>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</si>
  <si>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</si>
  <si>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</si>
  <si>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</si>
  <si>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</si>
  <si>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</si>
  <si>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</si>
  <si>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</si>
  <si>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</si>
  <si>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</si>
  <si>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</si>
  <si>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</si>
  <si>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</si>
  <si>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</si>
  <si>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</si>
  <si>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</si>
  <si>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</si>
  <si>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</si>
  <si>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</si>
  <si>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</si>
  <si>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</si>
  <si>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MUSEO ICONOGRAFICO DEL QUIJOTE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</si>
</sst>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2456268.79</v>
      </c>
      <c r="C5" s="18">
        <v>2243502.0699999998</v>
      </c>
      <c r="D5" s="9" t="s">
        <v>36</v>
      </c>
      <c r="E5" s="18">
        <v>578732.41</v>
      </c>
      <c r="F5" s="21">
        <v>848507.84</v>
      </c>
    </row>
    <row r="6" spans="1:6" x14ac:dyDescent="0.2">
      <c r="A6" s="9" t="s">
        <v>23</v>
      </c>
      <c r="B6" s="18">
        <v>572307.19999999995</v>
      </c>
      <c r="C6" s="18">
        <v>384345.49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161787.6</v>
      </c>
      <c r="C8" s="18">
        <v>154787.6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3190363.5900000003</v>
      </c>
      <c r="C13" s="20">
        <f>SUM(C5:C11)</f>
        <v>2782635.1599999997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578732.41</v>
      </c>
      <c r="F14" s="25">
        <f>SUM(F5:F12)</f>
        <v>848507.84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70764898.25</v>
      </c>
      <c r="C19" s="18">
        <v>77543424.620000005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-1216424.6000000001</v>
      </c>
      <c r="C21" s="18">
        <v>-1216424.6000000001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150030.84</v>
      </c>
      <c r="C22" s="18">
        <v>298486.77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69698504.49000001</v>
      </c>
      <c r="C26" s="20">
        <f>SUM(C16:C24)</f>
        <v>76625486.790000007</v>
      </c>
      <c r="D26" s="12" t="s">
        <v>50</v>
      </c>
      <c r="E26" s="20">
        <f>SUM(E24+E14)</f>
        <v>578732.41</v>
      </c>
      <c r="F26" s="25">
        <f>SUM(F14+F24)</f>
        <v>848507.84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72888868.080000013</v>
      </c>
      <c r="C28" s="20">
        <f>C13+C26</f>
        <v>79408121.950000003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69954009.359999999</v>
      </c>
      <c r="F30" s="25">
        <f>SUM(F31:F33)</f>
        <v>76798890.049999997</v>
      </c>
    </row>
    <row r="31" spans="1:6" x14ac:dyDescent="0.2">
      <c r="A31" s="13"/>
      <c r="B31" s="14"/>
      <c r="C31" s="15"/>
      <c r="D31" s="9" t="s">
        <v>2</v>
      </c>
      <c r="E31" s="18">
        <v>45864040.079999998</v>
      </c>
      <c r="F31" s="21">
        <v>45864040.079999998</v>
      </c>
    </row>
    <row r="32" spans="1:6" x14ac:dyDescent="0.2">
      <c r="A32" s="13"/>
      <c r="B32" s="14"/>
      <c r="C32" s="15"/>
      <c r="D32" s="9" t="s">
        <v>13</v>
      </c>
      <c r="E32" s="18">
        <v>3598</v>
      </c>
      <c r="F32" s="21">
        <v>3598</v>
      </c>
    </row>
    <row r="33" spans="1:6" x14ac:dyDescent="0.2">
      <c r="A33" s="13"/>
      <c r="B33" s="14"/>
      <c r="C33" s="15"/>
      <c r="D33" s="9" t="s">
        <v>45</v>
      </c>
      <c r="E33" s="18">
        <v>24086371.280000001</v>
      </c>
      <c r="F33" s="21">
        <v>30931251.969999999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2356126.31</v>
      </c>
      <c r="F35" s="25">
        <f>SUM(F36:F40)</f>
        <v>1760724.06</v>
      </c>
    </row>
    <row r="36" spans="1:6" x14ac:dyDescent="0.2">
      <c r="A36" s="13"/>
      <c r="B36" s="14"/>
      <c r="C36" s="15"/>
      <c r="D36" s="9" t="s">
        <v>46</v>
      </c>
      <c r="E36" s="18">
        <v>1376984.4</v>
      </c>
      <c r="F36" s="21">
        <v>246229.98</v>
      </c>
    </row>
    <row r="37" spans="1:6" x14ac:dyDescent="0.2">
      <c r="A37" s="13"/>
      <c r="B37" s="14"/>
      <c r="C37" s="15"/>
      <c r="D37" s="9" t="s">
        <v>14</v>
      </c>
      <c r="E37" s="18">
        <v>979141.91</v>
      </c>
      <c r="F37" s="21">
        <v>1514494.08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72310135.670000002</v>
      </c>
      <c r="F46" s="25">
        <f>SUM(F42+F35+F30)</f>
        <v>78559614.109999999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72888868.079999998</v>
      </c>
      <c r="F48" s="20">
        <f>F46+F26</f>
        <v>79408121.950000003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2025-07-21T22:06:42Z</cp:lastPrinted>
  <dcterms:created xsi:type="dcterms:W3CDTF">2012-12-11T20:26:08Z</dcterms:created>
  <dcterms:modified xsi:type="dcterms:W3CDTF">2025-07-21T22:06:47Z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