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3_Información programática\"/>
    </mc:Choice>
  </mc:AlternateContent>
  <xr:revisionPtr revIDLastSave="0" documentId="13_ncr:1_{29AC0459-6AB0-4E6F-BE3A-B01CF17929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E35" i="1" s="1"/>
  <c r="D25" i="1"/>
  <c r="D22" i="1"/>
  <c r="D18" i="1"/>
  <c r="D9" i="1"/>
  <c r="D6" i="1"/>
  <c r="G35" i="1" l="1"/>
  <c r="H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<sst xmlns="http://schemas.openxmlformats.org/spreadsheetml/2006/main" count="66" uniqueCount="66">
  <si>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</si>
  <si>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</si>
  <si>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</si>
  <si>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</si>
  <si>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</si>
  <si>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</si>
  <si>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</si>
  <si>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</si>
  <si>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</si>
  <si>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</si>
  <si>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</si>
  <si>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</si>
  <si>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</si>
  <si>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</si>
  <si>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</si>
  <si>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</si>
  <si>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</si>
  <si>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</si>
  <si>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</si>
  <si>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</si>
  <si>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</si>
  <si>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</si>
  <si>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</si>
  <si>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</si>
  <si>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</si>
  <si>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</si>
  <si>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</si>
  <si>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</si>
  <si>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</si>
  <si>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</si>
  <si>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</si>
  <si>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</si>
  <si>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</si>
  <si>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</si>
  <si>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</si>
  <si>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</si>
  <si>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</si>
  <si>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</si>
  <si>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</si>
  <si>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</si>
  <si>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</si>
  <si>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</si>
  <si>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</si>
  <si>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</si>
  <si>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</si>
  <si>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</si>
  <si>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</si>
  <si>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</si>
  <si>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</si>
  <si>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</si>
  <si>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</si>
  <si>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</si>
  <si>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</si>
  <si>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</si>
  <si>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</si>
  <si>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</si>
  <si>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</si>
  <si>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</si>
  <si>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</si>
  <si>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</si>
  <si>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</si>
  <si>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</si>
  <si>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</si>
  <si>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</si>
  <si>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</si>
  <si>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MUSEO ICONOGRAFICO DEL QUIJOTE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</si>
</sst>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13664779.439999999</v>
      </c>
      <c r="E9" s="16">
        <f>SUM(E10:E17)</f>
        <v>712581.57000000007</v>
      </c>
      <c r="F9" s="16">
        <f t="shared" ref="F9:I9" si="1">SUM(F10:F17)</f>
        <v>14377361.01</v>
      </c>
      <c r="G9" s="16">
        <f t="shared" si="1"/>
        <v>9311175.0999999996</v>
      </c>
      <c r="H9" s="16">
        <f t="shared" si="1"/>
        <v>9205933.0099999998</v>
      </c>
      <c r="I9" s="16">
        <f t="shared" si="1"/>
        <v>5066185.91</v>
      </c>
    </row>
    <row r="10" spans="1:9" x14ac:dyDescent="0.2">
      <c r="A10" s="15" t="s">
        <v>43</v>
      </c>
      <c r="B10" s="6"/>
      <c r="C10" s="3" t="s">
        <v>4</v>
      </c>
      <c r="D10" s="17">
        <v>10643402.09</v>
      </c>
      <c r="E10" s="17">
        <v>246834.99</v>
      </c>
      <c r="F10" s="17">
        <f t="shared" ref="F10:F17" si="2">D10+E10</f>
        <v>10890237.08</v>
      </c>
      <c r="G10" s="17">
        <v>6985916.25</v>
      </c>
      <c r="H10" s="17">
        <v>6886045.4199999999</v>
      </c>
      <c r="I10" s="17">
        <f t="shared" ref="I10:I17" si="3">F10-G10</f>
        <v>3904320.83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3021377.35</v>
      </c>
      <c r="E12" s="17">
        <v>465746.58</v>
      </c>
      <c r="F12" s="17">
        <f t="shared" si="2"/>
        <v>3487123.93</v>
      </c>
      <c r="G12" s="17">
        <v>2325258.85</v>
      </c>
      <c r="H12" s="17">
        <v>2319887.59</v>
      </c>
      <c r="I12" s="17">
        <f t="shared" si="3"/>
        <v>1161865.08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3014260.43</v>
      </c>
      <c r="E18" s="16">
        <f>SUM(E19:E21)</f>
        <v>68027.12</v>
      </c>
      <c r="F18" s="16">
        <f t="shared" ref="F18:I18" si="4">SUM(F19:F21)</f>
        <v>3082287.5500000003</v>
      </c>
      <c r="G18" s="16">
        <f t="shared" si="4"/>
        <v>2037345.95</v>
      </c>
      <c r="H18" s="16">
        <f t="shared" si="4"/>
        <v>2028515.93</v>
      </c>
      <c r="I18" s="16">
        <f t="shared" si="4"/>
        <v>1044941.6000000003</v>
      </c>
    </row>
    <row r="19" spans="1:9" x14ac:dyDescent="0.2">
      <c r="A19" s="15" t="s">
        <v>51</v>
      </c>
      <c r="B19" s="6"/>
      <c r="C19" s="3" t="s">
        <v>13</v>
      </c>
      <c r="D19" s="17">
        <v>3014260.43</v>
      </c>
      <c r="E19" s="17">
        <v>68027.12</v>
      </c>
      <c r="F19" s="17">
        <f t="shared" ref="F19:F21" si="5">D19+E19</f>
        <v>3082287.5500000003</v>
      </c>
      <c r="G19" s="17">
        <v>2037345.95</v>
      </c>
      <c r="H19" s="17">
        <v>2028515.93</v>
      </c>
      <c r="I19" s="17">
        <f t="shared" ref="I19:I21" si="6">F19-G19</f>
        <v>1044941.6000000003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16679039.869999999</v>
      </c>
      <c r="E35" s="18">
        <f t="shared" ref="E35:I35" si="16">SUM(E6+E9+E18+E22+E25+E30+E32+E33+E34)</f>
        <v>780608.69000000006</v>
      </c>
      <c r="F35" s="18">
        <f t="shared" si="16"/>
        <v>17459648.559999999</v>
      </c>
      <c r="G35" s="18">
        <f t="shared" si="16"/>
        <v>11348521.049999999</v>
      </c>
      <c r="H35" s="18">
        <f t="shared" si="16"/>
        <v>11234448.939999999</v>
      </c>
      <c r="I35" s="18">
        <f t="shared" si="16"/>
        <v>6111127.5100000007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2022-10-24T06:48:03Z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