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<sst xmlns="http://schemas.openxmlformats.org/spreadsheetml/2006/main" count="893" uniqueCount="629">
  <si>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</si>
  <si>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</si>
  <si>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</si>
  <si>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</si>
  <si>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</si>
  <si>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</si>
  <si>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</si>
  <si>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</si>
  <si>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</si>
  <si>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</si>
  <si>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</si>
  <si>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</si>
  <si>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</si>
  <si>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</si>
  <si>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</si>
  <si>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</si>
  <si>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</si>
  <si>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</si>
  <si>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</si>
  <si>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</si>
  <si>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</si>
  <si>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</si>
  <si>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</si>
  <si>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</si>
  <si>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</si>
  <si>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</si>
  <si>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</si>
  <si>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</si>
  <si>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</si>
  <si>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</si>
  <si>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</si>
  <si>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</si>
  <si>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</si>
  <si>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</si>
  <si>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</si>
  <si>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</si>
  <si>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</si>
  <si>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</si>
  <si>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</si>
  <si>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</si>
  <si>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</si>
  <si>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</si>
  <si>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</si>
  <si>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</si>
  <si>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</si>
  <si>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</si>
  <si>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</si>
  <si>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</si>
  <si>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</si>
  <si>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</si>
  <si>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</si>
  <si>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</si>
  <si>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</si>
  <si>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</si>
  <si>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</si>
  <si>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</si>
  <si>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</si>
  <si>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</si>
  <si>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</si>
  <si>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</si>
  <si>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</si>
  <si>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</si>
  <si>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</si>
  <si>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</si>
  <si>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</si>
  <si>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</si>
  <si>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</si>
  <si>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</si>
  <si>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</si>
  <si>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</si>
  <si>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</si>
  <si>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</si>
  <si>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</si>
  <si>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</si>
  <si>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</si>
  <si>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</si>
  <si>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</si>
  <si>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</si>
  <si>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</si>
  <si>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</si>
  <si>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</si>
  <si>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</si>
  <si>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</si>
  <si>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</si>
  <si>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</si>
  <si>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</si>
  <si>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</si>
  <si>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</si>
  <si>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</si>
  <si>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</si>
  <si>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</si>
  <si>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</si>
  <si>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</si>
  <si>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</si>
  <si>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</si>
  <si>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</si>
  <si>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</si>
  <si>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</si>
  <si>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</si>
  <si>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</si>
  <si>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</si>
  <si>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</si>
  <si>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</si>
  <si>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</si>
  <si>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</si>
  <si>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</si>
  <si>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</si>
  <si>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</si>
  <si>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</si>
  <si>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</si>
  <si>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</si>
  <si>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</si>
  <si>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</si>
  <si>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</si>
  <si>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</si>
  <si>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</si>
  <si>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</si>
  <si>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</si>
  <si>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</si>
  <si>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</si>
  <si>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</si>
  <si>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</si>
  <si>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</si>
  <si>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</si>
  <si>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</si>
  <si>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</si>
  <si>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</si>
  <si>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</si>
  <si>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</si>
  <si>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</si>
  <si>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</si>
  <si>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</si>
  <si>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</si>
  <si>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</si>
  <si>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</si>
  <si>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</si>
  <si>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</si>
  <si>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</si>
  <si>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</si>
  <si>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</si>
  <si>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</si>
  <si>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</si>
  <si>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</si>
  <si>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</si>
  <si>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</si>
  <si>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</si>
  <si>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</si>
  <si>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</si>
  <si>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</si>
  <si>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</si>
  <si>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</si>
  <si>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</si>
  <si>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</si>
  <si>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</si>
  <si>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</si>
  <si>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</si>
  <si>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</si>
  <si>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</si>
  <si>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</si>
  <si>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</si>
  <si>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</si>
  <si>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</si>
  <si>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</si>
  <si>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</si>
  <si>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</si>
  <si>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</si>
  <si>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</si>
  <si>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</si>
  <si>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</si>
  <si>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</si>
  <si>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</si>
  <si>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</si>
  <si>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</si>
  <si>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</si>
  <si>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</si>
  <si>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</si>
  <si>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</si>
  <si>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</si>
  <si>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</si>
  <si>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</si>
  <si>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</si>
  <si>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</si>
  <si>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</si>
  <si>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</si>
  <si>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</si>
  <si>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</si>
  <si>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</si>
  <si>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</si>
  <si>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</si>
  <si>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</si>
  <si>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</si>
  <si>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</si>
  <si>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</si>
  <si>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</si>
  <si>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</si>
  <si>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</si>
  <si>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</si>
  <si>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</si>
  <si>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</si>
  <si>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</si>
  <si>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</si>
  <si>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</si>
  <si>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</si>
  <si>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</si>
  <si>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</si>
  <si>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</si>
  <si>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</si>
  <si>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</si>
  <si>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</si>
  <si>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</si>
  <si>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</si>
  <si>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</si>
  <si>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</si>
  <si>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</si>
  <si>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</si>
  <si>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</si>
  <si>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</si>
  <si>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</si>
  <si>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</si>
  <si>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</si>
  <si>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</si>
  <si>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</si>
  <si>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</si>
  <si>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</si>
  <si>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</si>
  <si>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</si>
  <si>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</si>
  <si>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</si>
  <si>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</si>
  <si>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</si>
  <si>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</si>
  <si>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</si>
  <si>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</si>
  <si>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</si>
  <si>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</si>
  <si>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</si>
  <si>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</si>
  <si>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</si>
  <si>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</si>
  <si>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</si>
  <si>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</si>
  <si>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</si>
  <si>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</si>
  <si>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</si>
  <si>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</si>
  <si>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</si>
  <si>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</si>
  <si>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</si>
  <si>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</si>
  <si>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</si>
  <si>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</si>
  <si>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</si>
  <si>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</si>
  <si>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</si>
  <si>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</si>
  <si>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</si>
  <si>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</si>
  <si>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</si>
  <si>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</si>
  <si>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</si>
  <si>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</si>
  <si>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</si>
  <si>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</si>
  <si>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</si>
  <si>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</si>
  <si>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</si>
  <si>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</si>
  <si>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</si>
  <si>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</si>
  <si>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</si>
  <si>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</si>
  <si>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</si>
  <si>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</si>
  <si>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</si>
  <si>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</si>
  <si>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</si>
  <si>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</si>
  <si>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</si>
  <si>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</si>
  <si>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</si>
  <si>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</si>
  <si>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</si>
  <si>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</si>
  <si>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</si>
  <si>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</si>
  <si>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</si>
  <si>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</si>
  <si>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</si>
  <si>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</si>
  <si>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</si>
  <si>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</si>
  <si>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</si>
  <si>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</si>
  <si>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</si>
  <si>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</si>
  <si>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</si>
  <si>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</si>
  <si>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</si>
  <si>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</si>
  <si>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</si>
  <si>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</si>
  <si>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</si>
  <si>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</si>
  <si>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</si>
  <si>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</si>
  <si>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</si>
  <si>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</si>
  <si>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</si>
  <si>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</si>
  <si>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</si>
  <si>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</si>
  <si>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</si>
  <si>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</si>
  <si>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</si>
  <si>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</si>
  <si>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</si>
  <si>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</si>
  <si>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</si>
  <si>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</si>
  <si>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</si>
  <si>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</si>
  <si>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</si>
  <si>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</si>
  <si>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</si>
  <si>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</si>
  <si>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</si>
  <si>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</si>
  <si>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</si>
  <si>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</si>
  <si>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</si>
  <si>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</si>
  <si>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</si>
  <si>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</si>
  <si>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</si>
  <si>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</si>
  <si>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</si>
  <si>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</si>
  <si>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</si>
  <si>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</si>
  <si>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</si>
  <si>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</si>
  <si>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</si>
  <si>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</si>
  <si>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</si>
  <si>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</si>
  <si>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</si>
  <si>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</si>
  <si>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</si>
  <si>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</si>
  <si>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</si>
  <si>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</si>
  <si>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</si>
  <si>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</si>
  <si>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</si>
  <si>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</si>
  <si>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</si>
  <si>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</si>
  <si>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</si>
  <si>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</si>
  <si>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</si>
  <si>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</si>
  <si>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</si>
  <si>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</si>
  <si>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</si>
  <si>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</si>
  <si>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</si>
  <si>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</si>
  <si>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</si>
  <si>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</si>
  <si>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</si>
  <si>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</si>
  <si>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</si>
  <si>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</si>
  <si>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</si>
  <si>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</si>
  <si>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</si>
  <si>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</si>
  <si>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</si>
  <si>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</si>
  <si>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</si>
  <si>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</si>
  <si>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</si>
  <si>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</si>
  <si>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</si>
  <si>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</si>
  <si>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</si>
  <si>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</si>
  <si>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</si>
  <si>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</si>
  <si>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</si>
  <si>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</si>
  <si>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</si>
  <si>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</si>
  <si>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</si>
  <si>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</si>
  <si>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</si>
  <si>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</si>
  <si>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</si>
  <si>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</si>
  <si>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</si>
  <si>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</si>
  <si>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</si>
  <si>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</si>
  <si>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</si>
  <si>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</si>
  <si>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</si>
  <si>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</si>
  <si>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</si>
  <si>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</si>
  <si>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</si>
  <si>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</si>
  <si>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</si>
  <si>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</si>
  <si>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</si>
  <si>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</si>
  <si>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</si>
  <si>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</si>
  <si>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</si>
  <si>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</si>
  <si>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</si>
  <si>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</si>
  <si>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</si>
  <si>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</si>
  <si>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</si>
  <si>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</si>
  <si>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</si>
  <si>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</si>
  <si>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</si>
  <si>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</si>
  <si>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</si>
  <si>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</si>
  <si>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</si>
  <si>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</si>
  <si>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</si>
  <si>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</si>
  <si>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</si>
  <si>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</si>
  <si>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</si>
  <si>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</si>
  <si>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</si>
  <si>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</si>
  <si>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</si>
  <si>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</si>
  <si>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</si>
  <si>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</si>
  <si>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</si>
  <si>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</si>
  <si>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</si>
  <si>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</si>
  <si>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</si>
  <si>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</si>
  <si>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</si>
  <si>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</si>
  <si>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</si>
  <si>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</si>
  <si>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</si>
  <si>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</si>
  <si>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</si>
  <si>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</si>
  <si>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</si>
  <si>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</si>
  <si>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</si>
  <si>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</si>
  <si>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</si>
  <si>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</si>
  <si>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</si>
  <si>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</si>
  <si>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</si>
  <si>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</si>
  <si>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</si>
  <si>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</si>
  <si>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</si>
  <si>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</si>
  <si>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</si>
  <si>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</si>
  <si>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</si>
  <si>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</si>
  <si>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</si>
  <si>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</si>
  <si>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</si>
  <si>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</si>
  <si>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</si>
  <si>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</si>
  <si>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</si>
  <si>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</si>
  <si>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</si>
  <si>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</si>
  <si>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</si>
  <si>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</si>
  <si>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</si>
  <si>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</si>
  <si>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</si>
  <si>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</si>
  <si>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</si>
  <si>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</si>
  <si>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</si>
  <si>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</si>
  <si>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</si>
  <si>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</si>
  <si>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</si>
  <si>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</si>
  <si>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</si>
  <si>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</si>
  <si>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</si>
  <si>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</si>
  <si>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</si>
  <si>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</si>
  <si>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</si>
  <si>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</si>
  <si>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</si>
  <si>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</si>
  <si>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</si>
  <si>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</si>
  <si>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</si>
  <si>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</si>
  <si>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</si>
  <si>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</si>
  <si>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</si>
  <si>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</si>
  <si>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</si>
  <si>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</si>
  <si>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</si>
  <si>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</si>
  <si>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</si>
  <si>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</si>
  <si>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</si>
  <si>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</si>
  <si>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</si>
  <si>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</si>
  <si>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</si>
  <si>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</si>
  <si>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</si>
  <si>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</si>
  <si>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</si>
  <si>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</si>
  <si>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</si>
  <si>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</si>
  <si>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</si>
  <si>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</si>
  <si>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</si>
  <si>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</si>
  <si>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</si>
  <si>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</si>
  <si>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</si>
  <si>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</si>
  <si>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</si>
  <si>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</si>
  <si>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</si>
  <si>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</si>
  <si>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</si>
  <si>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</si>
  <si>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</si>
  <si>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</si>
  <si>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</si>
  <si>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</si>
  <si>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</si>
  <si>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</si>
  <si>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</si>
  <si>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</si>
  <si>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</si>
  <si>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</si>
  <si>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</si>
  <si>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</si>
  <si>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</si>
  <si>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</si>
  <si>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</si>
  <si>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</si>
  <si>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</si>
  <si>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</si>
  <si>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</si>
  <si>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</si>
  <si>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</si>
  <si>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</si>
  <si>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</si>
  <si>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</si>
  <si>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</si>
  <si>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</si>
  <si>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</si>
  <si>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</si>
  <si>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</si>
  <si>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</si>
  <si>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</si>
  <si>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</si>
  <si>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</si>
  <si>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</si>
  <si>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</si>
  <si>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</si>
  <si>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</si>
  <si>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</si>
  <si>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</si>
  <si>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</si>
  <si>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</si>
  <si>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</si>
  <si>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</si>
  <si>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</si>
  <si>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</si>
  <si>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</si>
  <si>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</si>
  <si>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</si>
  <si>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</si>
  <si>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</si>
  <si>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</si>
  <si>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</si>
  <si>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</si>
  <si>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</si>
  <si>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</si>
  <si>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</si>
  <si>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</si>
  <si>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</si>
  <si>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</si>
  <si>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</si>
  <si>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</si>
  <si>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</si>
  <si>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</si>
  <si>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</si>
  <si>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</si>
  <si>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</si>
  <si>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</si>
  <si>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</si>
  <si>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</si>
  <si>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</si>
  <si>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</si>
  <si>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</si>
  <si>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</si>
  <si>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</si>
  <si>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</si>
  <si>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MUSEO ICONOGRAFICO DEL QUIJOTE</t>
  </si>
  <si>
    <t>Correspondiente del 1 de Enero al 30 de Septiembre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</si>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</sst>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1" fillId="0" borderId="0" xfId="3" applyFont="1" applyFill="1" applyBorder="1" applyProtection="1">
      <protection locked="0"/>
    </xf>
    <xf numFmtId="0" fontId="22" fillId="9" borderId="0" xfId="0" applyFont="1" applyFill="1"/>
    <xf numFmtId="0" fontId="3" fillId="9" borderId="0" xfId="3" applyFont="1" applyFill="1" applyBorder="1" applyProtection="1">
      <protection locked="0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4" topLeftCell="A5" activePane="bottomLeft" state="frozen"/>
      <selection activeCell="B43" sqref="B43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4" t="s">
        <v>626</v>
      </c>
      <c r="B1" s="144"/>
      <c r="C1" s="19"/>
      <c r="D1" s="16" t="s">
        <v>197</v>
      </c>
      <c r="E1" s="17">
        <v>2020</v>
      </c>
    </row>
    <row r="2" spans="1:5" ht="18.95" customHeight="1" x14ac:dyDescent="0.2">
      <c r="A2" s="145" t="s">
        <v>509</v>
      </c>
      <c r="B2" s="145"/>
      <c r="C2" s="38"/>
      <c r="D2" s="16" t="s">
        <v>199</v>
      </c>
      <c r="E2" s="19" t="s">
        <v>200</v>
      </c>
    </row>
    <row r="3" spans="1:5" ht="18.95" customHeight="1" x14ac:dyDescent="0.2">
      <c r="A3" s="146" t="s">
        <v>627</v>
      </c>
      <c r="B3" s="146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1" spans="1:2" s="105" customFormat="1" x14ac:dyDescent="0.2"/>
    <row r="42" spans="1:2" s="141" customFormat="1" ht="12" x14ac:dyDescent="0.2">
      <c r="A42" s="140" t="s">
        <v>628</v>
      </c>
    </row>
    <row r="43" spans="1:2" s="142" customFormat="1" x14ac:dyDescent="0.2"/>
    <row r="44" spans="1:2" s="142" customFormat="1" x14ac:dyDescent="0.2"/>
    <row r="45" spans="1:2" s="142" customFormat="1" x14ac:dyDescent="0.2"/>
    <row r="46" spans="1:2" s="142" customFormat="1" x14ac:dyDescent="0.2"/>
    <row r="47" spans="1:2" s="142" customFormat="1" x14ac:dyDescent="0.2"/>
    <row r="48" spans="1:2" s="142" customFormat="1" x14ac:dyDescent="0.2"/>
    <row r="49" s="142" customFormat="1" x14ac:dyDescent="0.2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B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0" t="s">
        <v>626</v>
      </c>
      <c r="B1" s="151"/>
      <c r="C1" s="152"/>
    </row>
    <row r="2" spans="1:3" s="39" customFormat="1" ht="18" customHeight="1" x14ac:dyDescent="0.25">
      <c r="A2" s="153" t="s">
        <v>506</v>
      </c>
      <c r="B2" s="154"/>
      <c r="C2" s="155"/>
    </row>
    <row r="3" spans="1:3" s="39" customFormat="1" ht="18" customHeight="1" x14ac:dyDescent="0.25">
      <c r="A3" s="153" t="s">
        <v>627</v>
      </c>
      <c r="B3" s="154"/>
      <c r="C3" s="155"/>
    </row>
    <row r="4" spans="1:3" s="42" customFormat="1" ht="18" customHeight="1" x14ac:dyDescent="0.2">
      <c r="A4" s="156" t="s">
        <v>502</v>
      </c>
      <c r="B4" s="157"/>
      <c r="C4" s="158"/>
    </row>
    <row r="5" spans="1:3" s="40" customFormat="1" x14ac:dyDescent="0.2">
      <c r="A5" s="60" t="s">
        <v>542</v>
      </c>
      <c r="B5" s="60"/>
      <c r="C5" s="61">
        <v>13794520.1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50007.040000000001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50007.040000000001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80000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80000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13764527.139999999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sqref="A1:B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9" t="s">
        <v>626</v>
      </c>
      <c r="B1" s="160"/>
      <c r="C1" s="161"/>
    </row>
    <row r="2" spans="1:3" s="43" customFormat="1" ht="18.95" customHeight="1" x14ac:dyDescent="0.25">
      <c r="A2" s="162" t="s">
        <v>507</v>
      </c>
      <c r="B2" s="163"/>
      <c r="C2" s="164"/>
    </row>
    <row r="3" spans="1:3" s="43" customFormat="1" ht="18.95" customHeight="1" x14ac:dyDescent="0.25">
      <c r="A3" s="162" t="s">
        <v>627</v>
      </c>
      <c r="B3" s="163"/>
      <c r="C3" s="164"/>
    </row>
    <row r="4" spans="1:3" s="44" customFormat="1" x14ac:dyDescent="0.2">
      <c r="A4" s="156" t="s">
        <v>502</v>
      </c>
      <c r="B4" s="157"/>
      <c r="C4" s="158"/>
    </row>
    <row r="5" spans="1:3" x14ac:dyDescent="0.2">
      <c r="A5" s="91" t="s">
        <v>555</v>
      </c>
      <c r="B5" s="60"/>
      <c r="C5" s="84">
        <v>12020537.27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52857.43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52857.43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34819.26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4" x14ac:dyDescent="0.2">
      <c r="A33" s="101" t="s">
        <v>579</v>
      </c>
      <c r="B33" s="83" t="s">
        <v>458</v>
      </c>
      <c r="C33" s="94">
        <v>34769.97</v>
      </c>
    </row>
    <row r="34" spans="1:4" x14ac:dyDescent="0.2">
      <c r="A34" s="101" t="s">
        <v>580</v>
      </c>
      <c r="B34" s="83" t="s">
        <v>581</v>
      </c>
      <c r="C34" s="94">
        <v>0</v>
      </c>
    </row>
    <row r="35" spans="1:4" x14ac:dyDescent="0.2">
      <c r="A35" s="101" t="s">
        <v>582</v>
      </c>
      <c r="B35" s="83" t="s">
        <v>583</v>
      </c>
      <c r="C35" s="94">
        <v>0</v>
      </c>
    </row>
    <row r="36" spans="1:4" x14ac:dyDescent="0.2">
      <c r="A36" s="101" t="s">
        <v>584</v>
      </c>
      <c r="B36" s="83" t="s">
        <v>466</v>
      </c>
      <c r="C36" s="94">
        <v>49.29</v>
      </c>
    </row>
    <row r="37" spans="1:4" x14ac:dyDescent="0.2">
      <c r="A37" s="101" t="s">
        <v>585</v>
      </c>
      <c r="B37" s="93" t="s">
        <v>586</v>
      </c>
      <c r="C37" s="100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12002499.1</v>
      </c>
    </row>
    <row r="40" spans="1:4" x14ac:dyDescent="0.2">
      <c r="D40" s="14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B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9" t="s">
        <v>626</v>
      </c>
      <c r="B1" s="165"/>
      <c r="C1" s="165"/>
      <c r="D1" s="165"/>
      <c r="E1" s="165"/>
      <c r="F1" s="165"/>
      <c r="G1" s="29" t="s">
        <v>197</v>
      </c>
      <c r="H1" s="30">
        <v>2020</v>
      </c>
    </row>
    <row r="2" spans="1:10" ht="18.95" customHeight="1" x14ac:dyDescent="0.2">
      <c r="A2" s="149" t="s">
        <v>508</v>
      </c>
      <c r="B2" s="165"/>
      <c r="C2" s="165"/>
      <c r="D2" s="165"/>
      <c r="E2" s="165"/>
      <c r="F2" s="165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6" t="s">
        <v>627</v>
      </c>
      <c r="B3" s="167"/>
      <c r="C3" s="167"/>
      <c r="D3" s="167"/>
      <c r="E3" s="167"/>
      <c r="F3" s="167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2877762.36</v>
      </c>
      <c r="D9" s="36">
        <v>28101.4</v>
      </c>
      <c r="E9" s="36">
        <v>-45649.5</v>
      </c>
      <c r="F9" s="36">
        <f>C9+D9+E9</f>
        <v>2860214.26</v>
      </c>
    </row>
    <row r="10" spans="1:10" x14ac:dyDescent="0.2">
      <c r="A10" s="31">
        <v>7120</v>
      </c>
      <c r="B10" s="31" t="s">
        <v>124</v>
      </c>
      <c r="C10" s="36">
        <v>-2877762.36</v>
      </c>
      <c r="D10" s="36">
        <v>45649.5</v>
      </c>
      <c r="E10" s="36">
        <v>-28101.4</v>
      </c>
      <c r="F10" s="36">
        <f t="shared" ref="F10:F47" si="0">C10+D10+E10</f>
        <v>-2860214.26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8" t="s">
        <v>35</v>
      </c>
      <c r="B5" s="168"/>
      <c r="C5" s="168"/>
      <c r="D5" s="168"/>
      <c r="E5" s="168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9" t="s">
        <v>37</v>
      </c>
      <c r="C10" s="169"/>
      <c r="D10" s="169"/>
      <c r="E10" s="169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9" t="s">
        <v>39</v>
      </c>
      <c r="C12" s="169"/>
      <c r="D12" s="169"/>
      <c r="E12" s="169"/>
    </row>
    <row r="13" spans="1:8" s="131" customFormat="1" ht="26.1" customHeight="1" x14ac:dyDescent="0.2">
      <c r="A13" s="135" t="s">
        <v>621</v>
      </c>
      <c r="B13" s="169" t="s">
        <v>40</v>
      </c>
      <c r="C13" s="169"/>
      <c r="D13" s="169"/>
      <c r="E13" s="169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sqref="A1:B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7" t="s">
        <v>626</v>
      </c>
      <c r="B1" s="148"/>
      <c r="C1" s="148"/>
      <c r="D1" s="148"/>
      <c r="E1" s="148"/>
      <c r="F1" s="148"/>
      <c r="G1" s="16" t="s">
        <v>197</v>
      </c>
      <c r="H1" s="27">
        <v>2020</v>
      </c>
    </row>
    <row r="2" spans="1:8" s="18" customFormat="1" ht="18.95" customHeight="1" x14ac:dyDescent="0.25">
      <c r="A2" s="147" t="s">
        <v>198</v>
      </c>
      <c r="B2" s="148"/>
      <c r="C2" s="148"/>
      <c r="D2" s="148"/>
      <c r="E2" s="148"/>
      <c r="F2" s="148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7" t="s">
        <v>627</v>
      </c>
      <c r="B3" s="148"/>
      <c r="C3" s="148"/>
      <c r="D3" s="148"/>
      <c r="E3" s="148"/>
      <c r="F3" s="148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1303908.24</v>
      </c>
      <c r="D15" s="26">
        <v>230921.24</v>
      </c>
      <c r="E15" s="26">
        <v>112777.65</v>
      </c>
      <c r="F15" s="26">
        <v>78579.600000000006</v>
      </c>
      <c r="G15" s="26">
        <v>51191.25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39383.11</v>
      </c>
      <c r="D20" s="26">
        <v>39383.11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138240.85999999999</v>
      </c>
    </row>
    <row r="33" spans="1:8" x14ac:dyDescent="0.2">
      <c r="A33" s="24">
        <v>1141</v>
      </c>
      <c r="B33" s="22" t="s">
        <v>223</v>
      </c>
      <c r="C33" s="26">
        <v>138240.85999999999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82029023.189999998</v>
      </c>
      <c r="D62" s="26">
        <f t="shared" ref="D62:E62" si="0">SUM(D63:D70)</f>
        <v>0</v>
      </c>
      <c r="E62" s="26">
        <f t="shared" si="0"/>
        <v>1072383.6600000001</v>
      </c>
    </row>
    <row r="63" spans="1:9" x14ac:dyDescent="0.2">
      <c r="A63" s="24">
        <v>1241</v>
      </c>
      <c r="B63" s="22" t="s">
        <v>245</v>
      </c>
      <c r="C63" s="26">
        <v>667246.80000000005</v>
      </c>
      <c r="D63" s="26">
        <v>0</v>
      </c>
      <c r="E63" s="26">
        <v>561794.78</v>
      </c>
    </row>
    <row r="64" spans="1:9" x14ac:dyDescent="0.2">
      <c r="A64" s="24">
        <v>1242</v>
      </c>
      <c r="B64" s="22" t="s">
        <v>246</v>
      </c>
      <c r="C64" s="26">
        <v>138299.14000000001</v>
      </c>
      <c r="D64" s="26">
        <v>0</v>
      </c>
      <c r="E64" s="26">
        <v>68570.42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411527.67999999999</v>
      </c>
      <c r="D66" s="26">
        <v>0</v>
      </c>
      <c r="E66" s="26">
        <v>394393.69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62325.4</v>
      </c>
      <c r="D68" s="26">
        <v>0</v>
      </c>
      <c r="E68" s="26">
        <v>47624.77</v>
      </c>
    </row>
    <row r="69" spans="1:9" x14ac:dyDescent="0.2">
      <c r="A69" s="24">
        <v>1247</v>
      </c>
      <c r="B69" s="22" t="s">
        <v>251</v>
      </c>
      <c r="C69" s="26">
        <v>80749624.170000002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218207.28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218207.28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285108.63</v>
      </c>
      <c r="D110" s="26">
        <f>SUM(D111:D119)</f>
        <v>285108.63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-0.11</v>
      </c>
      <c r="D111" s="26">
        <f>C111</f>
        <v>-0.11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34800</v>
      </c>
      <c r="D112" s="26">
        <f t="shared" ref="D112:D119" si="1">C112</f>
        <v>34800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124397.79</v>
      </c>
      <c r="D117" s="26">
        <f t="shared" si="1"/>
        <v>124397.79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125910.95</v>
      </c>
      <c r="D119" s="26">
        <f t="shared" si="1"/>
        <v>125910.95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B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5" t="s">
        <v>626</v>
      </c>
      <c r="B1" s="145"/>
      <c r="C1" s="145"/>
      <c r="D1" s="16" t="s">
        <v>197</v>
      </c>
      <c r="E1" s="27">
        <v>2020</v>
      </c>
    </row>
    <row r="2" spans="1:5" s="18" customFormat="1" ht="18.95" customHeight="1" x14ac:dyDescent="0.25">
      <c r="A2" s="145" t="s">
        <v>311</v>
      </c>
      <c r="B2" s="145"/>
      <c r="C2" s="145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5" t="s">
        <v>627</v>
      </c>
      <c r="B3" s="145"/>
      <c r="C3" s="145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1595391.09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1595391.09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1595391.09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12069129.01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12069129.01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12069129.01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50007.040000000001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50007.040000000001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50007.040000000001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12002499.1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11821064.879999999</v>
      </c>
      <c r="D100" s="59">
        <f>C100/$C$99</f>
        <v>0.98488362977673538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7170570.7400000002</v>
      </c>
      <c r="D101" s="59">
        <f t="shared" ref="D101:D164" si="0">C101/$C$99</f>
        <v>0.5974231433185444</v>
      </c>
      <c r="E101" s="58"/>
    </row>
    <row r="102" spans="1:5" x14ac:dyDescent="0.2">
      <c r="A102" s="56">
        <v>5111</v>
      </c>
      <c r="B102" s="53" t="s">
        <v>370</v>
      </c>
      <c r="C102" s="57">
        <v>1722337.39</v>
      </c>
      <c r="D102" s="59">
        <f t="shared" si="0"/>
        <v>0.14349823113088173</v>
      </c>
      <c r="E102" s="58"/>
    </row>
    <row r="103" spans="1:5" x14ac:dyDescent="0.2">
      <c r="A103" s="56">
        <v>5112</v>
      </c>
      <c r="B103" s="53" t="s">
        <v>371</v>
      </c>
      <c r="C103" s="57">
        <v>121960.15</v>
      </c>
      <c r="D103" s="59">
        <f t="shared" si="0"/>
        <v>1.0161229672577106E-2</v>
      </c>
      <c r="E103" s="58"/>
    </row>
    <row r="104" spans="1:5" x14ac:dyDescent="0.2">
      <c r="A104" s="56">
        <v>5113</v>
      </c>
      <c r="B104" s="53" t="s">
        <v>372</v>
      </c>
      <c r="C104" s="57">
        <v>1852789.83</v>
      </c>
      <c r="D104" s="59">
        <f t="shared" si="0"/>
        <v>0.15436700428496597</v>
      </c>
      <c r="E104" s="58"/>
    </row>
    <row r="105" spans="1:5" x14ac:dyDescent="0.2">
      <c r="A105" s="56">
        <v>5114</v>
      </c>
      <c r="B105" s="53" t="s">
        <v>373</v>
      </c>
      <c r="C105" s="57">
        <v>548222.16</v>
      </c>
      <c r="D105" s="59">
        <f t="shared" si="0"/>
        <v>4.567566766157892E-2</v>
      </c>
      <c r="E105" s="58"/>
    </row>
    <row r="106" spans="1:5" x14ac:dyDescent="0.2">
      <c r="A106" s="56">
        <v>5115</v>
      </c>
      <c r="B106" s="53" t="s">
        <v>374</v>
      </c>
      <c r="C106" s="57">
        <v>2910213.39</v>
      </c>
      <c r="D106" s="59">
        <f t="shared" si="0"/>
        <v>0.24246728666699088</v>
      </c>
      <c r="E106" s="58"/>
    </row>
    <row r="107" spans="1:5" x14ac:dyDescent="0.2">
      <c r="A107" s="56">
        <v>5116</v>
      </c>
      <c r="B107" s="53" t="s">
        <v>375</v>
      </c>
      <c r="C107" s="57">
        <v>15047.82</v>
      </c>
      <c r="D107" s="59">
        <f t="shared" si="0"/>
        <v>1.2537239015498031E-3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220142.75999999998</v>
      </c>
      <c r="D108" s="59">
        <f t="shared" si="0"/>
        <v>1.834141024847067E-2</v>
      </c>
      <c r="E108" s="58"/>
    </row>
    <row r="109" spans="1:5" x14ac:dyDescent="0.2">
      <c r="A109" s="56">
        <v>5121</v>
      </c>
      <c r="B109" s="53" t="s">
        <v>377</v>
      </c>
      <c r="C109" s="57">
        <v>42535.63</v>
      </c>
      <c r="D109" s="59">
        <f t="shared" si="0"/>
        <v>3.5438977870866908E-3</v>
      </c>
      <c r="E109" s="58"/>
    </row>
    <row r="110" spans="1:5" x14ac:dyDescent="0.2">
      <c r="A110" s="56">
        <v>5122</v>
      </c>
      <c r="B110" s="53" t="s">
        <v>378</v>
      </c>
      <c r="C110" s="57">
        <v>3035.51</v>
      </c>
      <c r="D110" s="59">
        <f t="shared" si="0"/>
        <v>2.5290649678115788E-4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86658.64</v>
      </c>
      <c r="D112" s="59">
        <f t="shared" si="0"/>
        <v>7.2200496978166821E-3</v>
      </c>
      <c r="E112" s="58"/>
    </row>
    <row r="113" spans="1:5" x14ac:dyDescent="0.2">
      <c r="A113" s="56">
        <v>5125</v>
      </c>
      <c r="B113" s="53" t="s">
        <v>381</v>
      </c>
      <c r="C113" s="57">
        <v>19960.14</v>
      </c>
      <c r="D113" s="59">
        <f t="shared" si="0"/>
        <v>1.6629986666693438E-3</v>
      </c>
      <c r="E113" s="58"/>
    </row>
    <row r="114" spans="1:5" x14ac:dyDescent="0.2">
      <c r="A114" s="56">
        <v>5126</v>
      </c>
      <c r="B114" s="53" t="s">
        <v>382</v>
      </c>
      <c r="C114" s="57">
        <v>45962.38</v>
      </c>
      <c r="D114" s="59">
        <f t="shared" si="0"/>
        <v>3.829400828699083E-3</v>
      </c>
      <c r="E114" s="58"/>
    </row>
    <row r="115" spans="1:5" x14ac:dyDescent="0.2">
      <c r="A115" s="56">
        <v>5127</v>
      </c>
      <c r="B115" s="53" t="s">
        <v>383</v>
      </c>
      <c r="C115" s="57">
        <v>7930.94</v>
      </c>
      <c r="D115" s="59">
        <f t="shared" si="0"/>
        <v>6.6077405496327009E-4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14059.52</v>
      </c>
      <c r="D117" s="59">
        <f t="shared" si="0"/>
        <v>1.1713827164544425E-3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4430351.379999999</v>
      </c>
      <c r="D118" s="59">
        <f t="shared" si="0"/>
        <v>0.36911907620972029</v>
      </c>
      <c r="E118" s="58"/>
    </row>
    <row r="119" spans="1:5" x14ac:dyDescent="0.2">
      <c r="A119" s="56">
        <v>5131</v>
      </c>
      <c r="B119" s="53" t="s">
        <v>387</v>
      </c>
      <c r="C119" s="57">
        <v>93040.87</v>
      </c>
      <c r="D119" s="59">
        <f t="shared" si="0"/>
        <v>7.7517914581639088E-3</v>
      </c>
      <c r="E119" s="58"/>
    </row>
    <row r="120" spans="1:5" x14ac:dyDescent="0.2">
      <c r="A120" s="56">
        <v>5132</v>
      </c>
      <c r="B120" s="53" t="s">
        <v>388</v>
      </c>
      <c r="C120" s="57">
        <v>336143.02</v>
      </c>
      <c r="D120" s="59">
        <f t="shared" si="0"/>
        <v>2.8006085832574655E-2</v>
      </c>
      <c r="E120" s="58"/>
    </row>
    <row r="121" spans="1:5" x14ac:dyDescent="0.2">
      <c r="A121" s="56">
        <v>5133</v>
      </c>
      <c r="B121" s="53" t="s">
        <v>389</v>
      </c>
      <c r="C121" s="57">
        <v>2068359.74</v>
      </c>
      <c r="D121" s="59">
        <f t="shared" si="0"/>
        <v>0.17232742304475573</v>
      </c>
      <c r="E121" s="58"/>
    </row>
    <row r="122" spans="1:5" x14ac:dyDescent="0.2">
      <c r="A122" s="56">
        <v>5134</v>
      </c>
      <c r="B122" s="53" t="s">
        <v>390</v>
      </c>
      <c r="C122" s="57">
        <v>316242.42</v>
      </c>
      <c r="D122" s="59">
        <f t="shared" si="0"/>
        <v>2.6348047799478694E-2</v>
      </c>
      <c r="E122" s="58"/>
    </row>
    <row r="123" spans="1:5" x14ac:dyDescent="0.2">
      <c r="A123" s="56">
        <v>5135</v>
      </c>
      <c r="B123" s="53" t="s">
        <v>391</v>
      </c>
      <c r="C123" s="57">
        <v>1329217.6000000001</v>
      </c>
      <c r="D123" s="59">
        <f t="shared" si="0"/>
        <v>0.11074506974968239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86116.95</v>
      </c>
      <c r="D125" s="59">
        <f t="shared" si="0"/>
        <v>7.174918263480645E-3</v>
      </c>
      <c r="E125" s="58"/>
    </row>
    <row r="126" spans="1:5" x14ac:dyDescent="0.2">
      <c r="A126" s="56">
        <v>5138</v>
      </c>
      <c r="B126" s="53" t="s">
        <v>394</v>
      </c>
      <c r="C126" s="57">
        <v>50105.43</v>
      </c>
      <c r="D126" s="59">
        <f t="shared" si="0"/>
        <v>4.1745831082795086E-3</v>
      </c>
      <c r="E126" s="58"/>
    </row>
    <row r="127" spans="1:5" x14ac:dyDescent="0.2">
      <c r="A127" s="56">
        <v>5139</v>
      </c>
      <c r="B127" s="53" t="s">
        <v>395</v>
      </c>
      <c r="C127" s="57">
        <v>151125.35</v>
      </c>
      <c r="D127" s="59">
        <f t="shared" si="0"/>
        <v>1.2591156953304834E-2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146614.96</v>
      </c>
      <c r="D128" s="59">
        <f t="shared" si="0"/>
        <v>1.2215369380865024E-2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146614.96</v>
      </c>
      <c r="D143" s="59">
        <f t="shared" si="0"/>
        <v>1.2215369380865024E-2</v>
      </c>
      <c r="E143" s="58"/>
    </row>
    <row r="144" spans="1:5" x14ac:dyDescent="0.2">
      <c r="A144" s="56">
        <v>5251</v>
      </c>
      <c r="B144" s="53" t="s">
        <v>409</v>
      </c>
      <c r="C144" s="57">
        <v>146614.96</v>
      </c>
      <c r="D144" s="59">
        <f t="shared" si="0"/>
        <v>1.2215369380865024E-2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34819.26</v>
      </c>
      <c r="D186" s="59">
        <f t="shared" si="1"/>
        <v>2.9010008423995637E-3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34769.97</v>
      </c>
      <c r="D199" s="59">
        <f t="shared" si="1"/>
        <v>2.8968941976425561E-3</v>
      </c>
      <c r="E199" s="58"/>
    </row>
    <row r="200" spans="1:5" x14ac:dyDescent="0.2">
      <c r="A200" s="56">
        <v>5531</v>
      </c>
      <c r="B200" s="53" t="s">
        <v>459</v>
      </c>
      <c r="C200" s="57">
        <v>34769.97</v>
      </c>
      <c r="D200" s="59">
        <f t="shared" si="1"/>
        <v>2.8968941976425561E-3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49.29</v>
      </c>
      <c r="D209" s="59">
        <f t="shared" si="1"/>
        <v>4.1066447570073135E-6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33.6</v>
      </c>
      <c r="D212" s="59">
        <f t="shared" si="1"/>
        <v>2.7994169980816746E-6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15.69</v>
      </c>
      <c r="D218" s="59">
        <f t="shared" si="1"/>
        <v>1.3072277589256391E-6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B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9" t="s">
        <v>626</v>
      </c>
      <c r="B1" s="149"/>
      <c r="C1" s="149"/>
      <c r="D1" s="29" t="s">
        <v>197</v>
      </c>
      <c r="E1" s="30">
        <v>2020</v>
      </c>
    </row>
    <row r="2" spans="1:5" ht="18.95" customHeight="1" x14ac:dyDescent="0.2">
      <c r="A2" s="149" t="s">
        <v>476</v>
      </c>
      <c r="B2" s="149"/>
      <c r="C2" s="149"/>
      <c r="D2" s="29" t="s">
        <v>199</v>
      </c>
      <c r="E2" s="30" t="str">
        <f>ESF!H2</f>
        <v>Trimestral</v>
      </c>
    </row>
    <row r="3" spans="1:5" ht="18.95" customHeight="1" x14ac:dyDescent="0.2">
      <c r="A3" s="149" t="s">
        <v>627</v>
      </c>
      <c r="B3" s="149"/>
      <c r="C3" s="149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45683395.280000001</v>
      </c>
    </row>
    <row r="9" spans="1:5" x14ac:dyDescent="0.2">
      <c r="A9" s="35">
        <v>3120</v>
      </c>
      <c r="B9" s="31" t="s">
        <v>477</v>
      </c>
      <c r="C9" s="36">
        <v>3598</v>
      </c>
    </row>
    <row r="10" spans="1:5" x14ac:dyDescent="0.2">
      <c r="A10" s="35">
        <v>3130</v>
      </c>
      <c r="B10" s="31" t="s">
        <v>478</v>
      </c>
      <c r="C10" s="36">
        <v>35708144.479999997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1712028.04</v>
      </c>
    </row>
    <row r="15" spans="1:5" x14ac:dyDescent="0.2">
      <c r="A15" s="35">
        <v>3220</v>
      </c>
      <c r="B15" s="31" t="s">
        <v>481</v>
      </c>
      <c r="C15" s="36">
        <v>1293811.42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B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9" t="s">
        <v>626</v>
      </c>
      <c r="B1" s="149"/>
      <c r="C1" s="149"/>
      <c r="D1" s="29" t="s">
        <v>197</v>
      </c>
      <c r="E1" s="30">
        <v>2020</v>
      </c>
    </row>
    <row r="2" spans="1:5" s="37" customFormat="1" ht="18.95" customHeight="1" x14ac:dyDescent="0.25">
      <c r="A2" s="149" t="s">
        <v>494</v>
      </c>
      <c r="B2" s="149"/>
      <c r="C2" s="149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9" t="s">
        <v>627</v>
      </c>
      <c r="B3" s="149"/>
      <c r="C3" s="149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18000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2011706.83</v>
      </c>
      <c r="D9" s="36">
        <v>2773422.12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2029706.83</v>
      </c>
      <c r="D15" s="36">
        <f>SUM(D8:D14)</f>
        <v>2773422.12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82029023.189999998</v>
      </c>
    </row>
    <row r="29" spans="1:5" x14ac:dyDescent="0.2">
      <c r="A29" s="35">
        <v>1241</v>
      </c>
      <c r="B29" s="31" t="s">
        <v>245</v>
      </c>
      <c r="C29" s="36">
        <v>667246.80000000005</v>
      </c>
    </row>
    <row r="30" spans="1:5" x14ac:dyDescent="0.2">
      <c r="A30" s="35">
        <v>1242</v>
      </c>
      <c r="B30" s="31" t="s">
        <v>246</v>
      </c>
      <c r="C30" s="36">
        <v>138299.14000000001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411527.67999999999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62325.4</v>
      </c>
    </row>
    <row r="35" spans="1:5" x14ac:dyDescent="0.2">
      <c r="A35" s="35">
        <v>1247</v>
      </c>
      <c r="B35" s="31" t="s">
        <v>251</v>
      </c>
      <c r="C35" s="36">
        <v>80749624.170000002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0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33774.559999999998</v>
      </c>
      <c r="D46" s="36">
        <f>D47+D56+D59+D65+D67+D69</f>
        <v>34819.26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33766.449999999997</v>
      </c>
      <c r="D59" s="36">
        <f>SUM(D60:D64)</f>
        <v>34769.97</v>
      </c>
    </row>
    <row r="60" spans="1:4" x14ac:dyDescent="0.2">
      <c r="A60" s="35">
        <v>5531</v>
      </c>
      <c r="B60" s="31" t="s">
        <v>459</v>
      </c>
      <c r="C60" s="36">
        <v>33766.449999999997</v>
      </c>
      <c r="D60" s="36">
        <v>34769.97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8.11</v>
      </c>
      <c r="D69" s="36">
        <f>SUM(D70:D77)</f>
        <v>49.29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33.6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8.11</v>
      </c>
      <c r="D77" s="36">
        <v>15.69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2020-10-28T19:37:20Z</cp:lastPrinted>
  <dcterms:created xsi:type="dcterms:W3CDTF">2012-12-11T20:36:24Z</dcterms:created>
  <dcterms:modified xsi:type="dcterms:W3CDTF">2020-10-28T19:39:29Z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