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\Estados Financieros\2do trimestre\Carga internet\03_Información programática\"/>
    </mc:Choice>
  </mc:AlternateContent>
  <bookViews>
    <workbookView xWindow="-120" yWindow="-120" windowWidth="20730" windowHeight="11760"/>
  </bookViews>
  <sheets>
    <sheet name="IR" sheetId="5" r:id="rId1"/>
  </sheets>
  <calcPr calcId="162913"/>
</workbook>
</file>

<file path=xl/calcChain.xml><?xml version="1.0" encoding="utf-8"?>
<calcChain xmlns="http://schemas.openxmlformats.org/spreadsheetml/2006/main">
  <c r="Q5" i="5" l="1"/>
  <c r="Q7" i="5"/>
  <c r="Q6" i="5"/>
  <c r="Q8" i="5"/>
  <c r="R9" i="5" l="1"/>
  <c r="R6" i="5"/>
  <c r="R5" i="5"/>
  <c r="R4" i="5"/>
  <c r="R7" i="5"/>
  <c r="R12" i="5"/>
  <c r="R11" i="5"/>
  <c r="R10" i="5"/>
  <c r="R8" i="5"/>
</calcChain>
</file>

<file path=xl/sharedStrings.xml><?xml version="1.0" encoding="utf-8"?>
<sst xmlns="http://schemas.openxmlformats.org/spreadsheetml/2006/main" count="88" uniqueCount="50">
  <si>
    <t>Clave del Programa presupuestario
(1)</t>
  </si>
  <si>
    <t>Nombre del programa presupuestario
(2)</t>
  </si>
  <si>
    <t>Nombre de la dependencia o entidad que lo ejecuta
(3)</t>
  </si>
  <si>
    <t>Prespuesto del programa presupuestario</t>
  </si>
  <si>
    <t>Fuente de Financiamiento
(4)</t>
  </si>
  <si>
    <t>Aprobado
(5)</t>
  </si>
  <si>
    <t>Modificado
(6)</t>
  </si>
  <si>
    <t>Devengado
(7)</t>
  </si>
  <si>
    <t>Ejercido
(8)</t>
  </si>
  <si>
    <t>Pagado
(9)</t>
  </si>
  <si>
    <t>Cuenta con MIR
(SI/NO)
(10)</t>
  </si>
  <si>
    <t>Nombre del Indicador
(11)</t>
  </si>
  <si>
    <t>Nivel de la MIR, al que corresponde el indicador
(12)</t>
  </si>
  <si>
    <t>Fórmula de cálculo
(13)</t>
  </si>
  <si>
    <t>Meta del indicador Programada
(14)</t>
  </si>
  <si>
    <t>Meta del indicador Modificada
(15)</t>
  </si>
  <si>
    <t>Meta del indicador alcanzada
(16)</t>
  </si>
  <si>
    <t>Resultado del indicador a la fecha que se informa
(17)</t>
  </si>
  <si>
    <t>Clasificación funcional del gasto al que corresponde el programa presupuestario
(18)</t>
  </si>
  <si>
    <t>Anexos
(19)</t>
  </si>
  <si>
    <t>P0411</t>
  </si>
  <si>
    <t>P0412</t>
  </si>
  <si>
    <t>P0413</t>
  </si>
  <si>
    <t>P2835</t>
  </si>
  <si>
    <t>G1023</t>
  </si>
  <si>
    <t>G2018</t>
  </si>
  <si>
    <t>Desarrollo del programa editorial del MIQ</t>
  </si>
  <si>
    <t>Desarrollo de eventos artísticos y culturales en el Museo Iconográfico del Quijote</t>
  </si>
  <si>
    <t>Desarrollo del programa de artes visuales del Museo Iconográfico del Quijote</t>
  </si>
  <si>
    <t>Desarrollo de Actividades de Fomento a la lectura</t>
  </si>
  <si>
    <t>Museo Iconográfico del Quijote</t>
  </si>
  <si>
    <t>Administración de los recursos humanos, materiales, financieros y de servicios</t>
  </si>
  <si>
    <t>Dirección estratégica</t>
  </si>
  <si>
    <t>Estatal - Ingresos Propios</t>
  </si>
  <si>
    <t>SI</t>
  </si>
  <si>
    <t>Tasa de variación de ediciones impresas por el Museo Iconográfico del Quijote</t>
  </si>
  <si>
    <t>Promedio de asistentes por exposición de obra plástica intra y extra muros realizada por el Museo Iconográfico del Quijote</t>
  </si>
  <si>
    <t>Promedio de asistentes a las actividades de fomento a la lectura realizadas por el MIQ</t>
  </si>
  <si>
    <t>COMPONENTE</t>
  </si>
  <si>
    <t>ACTIVIDAD</t>
  </si>
  <si>
    <t>(A/B-1)*100</t>
  </si>
  <si>
    <t>A/B</t>
  </si>
  <si>
    <t>Desarrollo Social</t>
  </si>
  <si>
    <t>“Bajo protesta de decir verdad declaramos que los Estados Financieros y sus notas, son razonablemente correctos y son responsabilidad del emisor”</t>
  </si>
  <si>
    <t>Tasa de variación en el número de ediciones del sello MIQ difundidas entre la población</t>
  </si>
  <si>
    <t>Promedio de usuarios impactados por producto cultural y artístico realizado y difundido por el Museo Iconográfico del Quijote</t>
  </si>
  <si>
    <t>Porcentaje de Avance Físico del Proceso/Proyecto</t>
  </si>
  <si>
    <t>A/B*100</t>
  </si>
  <si>
    <t>Porcentaje de Avance Financiero del Proceso/Proyecto</t>
  </si>
  <si>
    <t>Cuenta Pública 2020
Museo Iconográfico del Quijote
Indicadores de Resultados
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</si>
</sst>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7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Protection="1"/>
    <xf numFmtId="4" fontId="5" fillId="4" borderId="2" xfId="16" applyNumberFormat="1" applyFont="1" applyFill="1" applyBorder="1" applyAlignment="1">
      <alignment horizontal="center" vertical="center" wrapText="1"/>
    </xf>
    <xf numFmtId="0" fontId="5" fillId="4" borderId="2" xfId="16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Protection="1"/>
    <xf numFmtId="0" fontId="0" fillId="0" borderId="0" xfId="0" applyFont="1" applyBorder="1" applyAlignment="1" applyProtection="1">
      <alignment horizontal="center" vertical="center" wrapText="1"/>
    </xf>
    <xf numFmtId="0" fontId="0" fillId="7" borderId="3" xfId="0" applyFont="1" applyFill="1" applyBorder="1" applyAlignment="1" applyProtection="1">
      <alignment horizontal="center" vertical="center" wrapText="1"/>
      <protection locked="0"/>
    </xf>
    <xf numFmtId="165" fontId="0" fillId="7" borderId="3" xfId="17" applyNumberFormat="1" applyFont="1" applyFill="1" applyBorder="1" applyAlignment="1" applyProtection="1">
      <alignment horizontal="center" vertical="center" wrapText="1"/>
      <protection locked="0"/>
    </xf>
    <xf numFmtId="9" fontId="0" fillId="7" borderId="3" xfId="19" applyFont="1" applyFill="1" applyBorder="1" applyAlignment="1" applyProtection="1">
      <alignment horizontal="center" vertical="center" wrapText="1"/>
    </xf>
    <xf numFmtId="0" fontId="0" fillId="7" borderId="3" xfId="0" applyFont="1" applyFill="1" applyBorder="1" applyAlignment="1" applyProtection="1">
      <alignment horizontal="center" vertical="center" wrapText="1"/>
    </xf>
    <xf numFmtId="0" fontId="0" fillId="7" borderId="10" xfId="0" applyFont="1" applyFill="1" applyBorder="1" applyAlignment="1" applyProtection="1">
      <alignment horizontal="center" vertical="center" wrapText="1"/>
    </xf>
    <xf numFmtId="0" fontId="0" fillId="7" borderId="0" xfId="0" applyFont="1" applyFill="1" applyBorder="1" applyAlignment="1" applyProtection="1">
      <alignment horizontal="center" vertical="center" wrapText="1"/>
    </xf>
    <xf numFmtId="0" fontId="0" fillId="7" borderId="4" xfId="0" applyFont="1" applyFill="1" applyBorder="1" applyAlignment="1" applyProtection="1">
      <alignment horizontal="center" vertical="center" wrapText="1"/>
      <protection locked="0"/>
    </xf>
    <xf numFmtId="43" fontId="0" fillId="7" borderId="3" xfId="17" applyFont="1" applyFill="1" applyBorder="1" applyAlignment="1" applyProtection="1">
      <alignment horizontal="center" vertical="center" wrapText="1"/>
      <protection locked="0"/>
    </xf>
    <xf numFmtId="0" fontId="0" fillId="7" borderId="7" xfId="0" applyFont="1" applyFill="1" applyBorder="1" applyAlignment="1" applyProtection="1">
      <alignment horizontal="center" vertical="center" wrapText="1"/>
      <protection locked="0"/>
    </xf>
    <xf numFmtId="0" fontId="9" fillId="7" borderId="0" xfId="0" applyFont="1" applyFill="1" applyProtection="1">
      <protection locked="0"/>
    </xf>
    <xf numFmtId="0" fontId="0" fillId="7" borderId="0" xfId="0" applyFont="1" applyFill="1" applyProtection="1">
      <protection locked="0"/>
    </xf>
    <xf numFmtId="0" fontId="0" fillId="7" borderId="0" xfId="0" applyFont="1" applyFill="1" applyProtection="1"/>
    <xf numFmtId="0" fontId="0" fillId="7" borderId="0" xfId="0" applyFont="1" applyFill="1" applyBorder="1" applyProtection="1"/>
    <xf numFmtId="0" fontId="0" fillId="7" borderId="0" xfId="0" applyFont="1" applyFill="1" applyBorder="1"/>
    <xf numFmtId="43" fontId="0" fillId="7" borderId="7" xfId="17" applyFont="1" applyFill="1" applyBorder="1" applyAlignment="1" applyProtection="1">
      <alignment horizontal="center" vertical="center" wrapText="1"/>
      <protection locked="0"/>
    </xf>
    <xf numFmtId="0" fontId="0" fillId="7" borderId="7" xfId="0" applyFont="1" applyFill="1" applyBorder="1" applyAlignment="1" applyProtection="1">
      <alignment horizontal="center" vertical="center" wrapText="1"/>
      <protection locked="0"/>
    </xf>
    <xf numFmtId="0" fontId="0" fillId="7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0" fillId="0" borderId="0" xfId="0" applyFont="1" applyProtection="1"/>
    <xf numFmtId="0" fontId="0" fillId="0" borderId="0" xfId="0" applyFont="1" applyBorder="1" applyProtection="1"/>
    <xf numFmtId="43" fontId="0" fillId="7" borderId="7" xfId="17" applyFont="1" applyFill="1" applyBorder="1" applyAlignment="1" applyProtection="1">
      <alignment horizontal="center" vertical="center" wrapText="1"/>
      <protection locked="0"/>
    </xf>
    <xf numFmtId="165" fontId="0" fillId="0" borderId="3" xfId="17" applyNumberFormat="1" applyFont="1" applyFill="1" applyBorder="1" applyAlignment="1" applyProtection="1">
      <alignment horizontal="center" vertical="center" wrapText="1"/>
      <protection locked="0"/>
    </xf>
    <xf numFmtId="0" fontId="0" fillId="7" borderId="1" xfId="0" applyFont="1" applyFill="1" applyBorder="1" applyAlignment="1" applyProtection="1">
      <alignment horizontal="center" vertical="center" wrapText="1"/>
      <protection locked="0"/>
    </xf>
    <xf numFmtId="0" fontId="0" fillId="7" borderId="5" xfId="0" applyFont="1" applyFill="1" applyBorder="1" applyAlignment="1" applyProtection="1">
      <alignment horizontal="center" vertical="center" wrapText="1"/>
      <protection locked="0"/>
    </xf>
    <xf numFmtId="0" fontId="0" fillId="7" borderId="7" xfId="0" applyFont="1" applyFill="1" applyBorder="1" applyAlignment="1" applyProtection="1">
      <alignment horizontal="center" vertical="center" wrapText="1"/>
      <protection locked="0"/>
    </xf>
    <xf numFmtId="0" fontId="0" fillId="7" borderId="6" xfId="0" applyFont="1" applyFill="1" applyBorder="1" applyAlignment="1" applyProtection="1">
      <alignment horizontal="center" vertical="center" wrapText="1"/>
      <protection locked="0"/>
    </xf>
    <xf numFmtId="43" fontId="0" fillId="7" borderId="7" xfId="17" applyFont="1" applyFill="1" applyBorder="1" applyAlignment="1" applyProtection="1">
      <alignment horizontal="center" vertical="center" wrapText="1"/>
      <protection locked="0"/>
    </xf>
    <xf numFmtId="43" fontId="0" fillId="7" borderId="6" xfId="17" applyFont="1" applyFill="1" applyBorder="1" applyAlignment="1" applyProtection="1">
      <alignment horizontal="center" vertical="center" wrapText="1"/>
      <protection locked="0"/>
    </xf>
    <xf numFmtId="43" fontId="0" fillId="7" borderId="0" xfId="17" applyFont="1" applyFill="1" applyBorder="1" applyAlignment="1" applyProtection="1">
      <alignment horizontal="center" vertical="center" wrapText="1"/>
      <protection locked="0"/>
    </xf>
    <xf numFmtId="0" fontId="0" fillId="7" borderId="0" xfId="0" applyFont="1" applyFill="1" applyBorder="1" applyAlignment="1" applyProtection="1">
      <alignment horizontal="center" vertical="center" wrapText="1"/>
      <protection locked="0"/>
    </xf>
    <xf numFmtId="0" fontId="0" fillId="7" borderId="8" xfId="0" applyFont="1" applyFill="1" applyBorder="1" applyAlignment="1" applyProtection="1">
      <alignment horizontal="center" vertical="center" wrapText="1"/>
      <protection locked="0"/>
    </xf>
    <xf numFmtId="0" fontId="8" fillId="6" borderId="1" xfId="8" applyFont="1" applyFill="1" applyBorder="1" applyAlignment="1" applyProtection="1">
      <alignment horizontal="center" vertical="center" wrapText="1"/>
      <protection locked="0"/>
    </xf>
    <xf numFmtId="0" fontId="8" fillId="6" borderId="7" xfId="8" applyFont="1" applyFill="1" applyBorder="1" applyAlignment="1" applyProtection="1">
      <alignment horizontal="center" vertical="center" wrapText="1"/>
      <protection locked="0"/>
    </xf>
    <xf numFmtId="0" fontId="8" fillId="6" borderId="2" xfId="8" applyFont="1" applyFill="1" applyBorder="1" applyAlignment="1" applyProtection="1">
      <alignment horizontal="center" vertical="center" wrapText="1"/>
      <protection locked="0"/>
    </xf>
    <xf numFmtId="0" fontId="5" fillId="4" borderId="3" xfId="8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9" xfId="16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top" wrapText="1"/>
    </xf>
    <xf numFmtId="0" fontId="5" fillId="5" borderId="7" xfId="16" applyFont="1" applyFill="1" applyBorder="1" applyAlignment="1">
      <alignment horizontal="center" vertical="center" wrapText="1"/>
    </xf>
    <xf numFmtId="0" fontId="5" fillId="5" borderId="6" xfId="16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30">
    <cellStyle name="Euro" xfId="1"/>
    <cellStyle name="Millares" xfId="17" builtinId="3"/>
    <cellStyle name="Millares 2" xfId="2"/>
    <cellStyle name="Millares 2 2" xfId="3"/>
    <cellStyle name="Millares 2 2 2" xfId="21"/>
    <cellStyle name="Millares 2 3" xfId="4"/>
    <cellStyle name="Millares 2 3 2" xfId="22"/>
    <cellStyle name="Millares 2 4" xfId="20"/>
    <cellStyle name="Millares 3" xfId="5"/>
    <cellStyle name="Millares 3 2" xfId="23"/>
    <cellStyle name="Millares 4" xfId="29"/>
    <cellStyle name="Moneda 2" xfId="6"/>
    <cellStyle name="Moneda 2 2" xfId="24"/>
    <cellStyle name="Normal" xfId="0" builtinId="0"/>
    <cellStyle name="Normal 19" xfId="18"/>
    <cellStyle name="Normal 2" xfId="7"/>
    <cellStyle name="Normal 2 2" xfId="8"/>
    <cellStyle name="Normal 2 3" xfId="25"/>
    <cellStyle name="Normal 3" xfId="9"/>
    <cellStyle name="Normal 3 2" xfId="26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8"/>
    <cellStyle name="Normal 6 3" xfId="27"/>
    <cellStyle name="Normal_141008Reportes Cuadros Institucionales-sectorialesADV" xfId="16"/>
    <cellStyle name="Porcentaje" xfId="19" builtinId="5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638175</xdr:colOff>
      <xdr:row>13</xdr:row>
      <xdr:rowOff>57150</xdr:rowOff>
    </xdr:from>
    <xdr:to>
      <xdr:col>12</xdr:col>
      <xdr:colOff>84044</xdr:colOff>
      <xdr:row>19</xdr:row>
      <xdr:rowOff>104295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0887" y="15240000"/>
          <a:ext cx="5922869" cy="9452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"/>
  <sheetViews>
    <sheetView tabSelected="1" topLeftCell="A4" zoomScale="85" zoomScaleNormal="85" workbookViewId="0"/>
  </sheetViews>
  <sheetFormatPr baseColWidth="10" defaultRowHeight="11.25" x14ac:dyDescent="0.2"/>
  <cols>
    <col min="1" max="1" width="1.6640625" style="6" customWidth="1"/>
    <col min="2" max="11" width="17" style="1" customWidth="1"/>
    <col min="12" max="12" width="11.83203125" style="1" customWidth="1"/>
    <col min="13" max="13" width="13.1640625" style="1" customWidth="1"/>
    <col min="14" max="15" width="12" style="1"/>
    <col min="16" max="16" width="15.6640625" style="1" customWidth="1"/>
    <col min="17" max="17" width="12" style="1"/>
    <col min="18" max="18" width="12" style="2"/>
    <col min="19" max="19" width="18.83203125" style="2" customWidth="1"/>
    <col min="20" max="20" width="12" style="2"/>
    <col min="21" max="21" width="2.83203125" style="6" customWidth="1"/>
    <col min="22" max="16384" width="12" style="6"/>
  </cols>
  <sheetData>
    <row r="1" spans="1:21" s="5" customFormat="1" ht="60" customHeight="1" x14ac:dyDescent="0.2">
      <c r="A1" s="21"/>
      <c r="B1" s="39" t="s">
        <v>49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  <c r="U1" s="21"/>
    </row>
    <row r="2" spans="1:21" s="5" customFormat="1" ht="11.25" customHeight="1" x14ac:dyDescent="0.2">
      <c r="A2" s="21"/>
      <c r="B2" s="43" t="s">
        <v>0</v>
      </c>
      <c r="C2" s="43" t="s">
        <v>1</v>
      </c>
      <c r="D2" s="43" t="s">
        <v>2</v>
      </c>
      <c r="E2" s="43" t="s">
        <v>4</v>
      </c>
      <c r="F2" s="42" t="s">
        <v>3</v>
      </c>
      <c r="G2" s="42"/>
      <c r="H2" s="42"/>
      <c r="I2" s="42"/>
      <c r="J2" s="42"/>
      <c r="K2" s="49" t="s">
        <v>10</v>
      </c>
      <c r="L2" s="47" t="s">
        <v>11</v>
      </c>
      <c r="M2" s="47" t="s">
        <v>12</v>
      </c>
      <c r="N2" s="47" t="s">
        <v>13</v>
      </c>
      <c r="O2" s="47" t="s">
        <v>14</v>
      </c>
      <c r="P2" s="47" t="s">
        <v>15</v>
      </c>
      <c r="Q2" s="47" t="s">
        <v>16</v>
      </c>
      <c r="R2" s="47" t="s">
        <v>17</v>
      </c>
      <c r="S2" s="46" t="s">
        <v>18</v>
      </c>
      <c r="T2" s="45" t="s">
        <v>19</v>
      </c>
      <c r="U2" s="21"/>
    </row>
    <row r="3" spans="1:21" s="5" customFormat="1" ht="69.75" customHeight="1" x14ac:dyDescent="0.2">
      <c r="A3" s="21"/>
      <c r="B3" s="44"/>
      <c r="C3" s="44"/>
      <c r="D3" s="44"/>
      <c r="E3" s="44"/>
      <c r="F3" s="3" t="s">
        <v>5</v>
      </c>
      <c r="G3" s="3" t="s">
        <v>6</v>
      </c>
      <c r="H3" s="3" t="s">
        <v>7</v>
      </c>
      <c r="I3" s="4" t="s">
        <v>8</v>
      </c>
      <c r="J3" s="4" t="s">
        <v>9</v>
      </c>
      <c r="K3" s="50"/>
      <c r="L3" s="48"/>
      <c r="M3" s="48"/>
      <c r="N3" s="48"/>
      <c r="O3" s="48"/>
      <c r="P3" s="48"/>
      <c r="Q3" s="48"/>
      <c r="R3" s="48"/>
      <c r="S3" s="46"/>
      <c r="T3" s="45"/>
      <c r="U3" s="21"/>
    </row>
    <row r="4" spans="1:21" s="7" customFormat="1" ht="78.75" x14ac:dyDescent="0.2">
      <c r="A4" s="13"/>
      <c r="B4" s="30" t="s">
        <v>20</v>
      </c>
      <c r="C4" s="32" t="s">
        <v>26</v>
      </c>
      <c r="D4" s="32" t="s">
        <v>30</v>
      </c>
      <c r="E4" s="32" t="s">
        <v>33</v>
      </c>
      <c r="F4" s="34">
        <v>4178655.19</v>
      </c>
      <c r="G4" s="34">
        <v>4333338.2</v>
      </c>
      <c r="H4" s="34">
        <v>779988.9</v>
      </c>
      <c r="I4" s="34">
        <v>827444.2</v>
      </c>
      <c r="J4" s="34">
        <v>779988.9</v>
      </c>
      <c r="K4" s="32" t="s">
        <v>34</v>
      </c>
      <c r="L4" s="8" t="s">
        <v>35</v>
      </c>
      <c r="M4" s="8" t="s">
        <v>38</v>
      </c>
      <c r="N4" s="8" t="s">
        <v>40</v>
      </c>
      <c r="O4" s="9">
        <v>8</v>
      </c>
      <c r="P4" s="9">
        <v>8</v>
      </c>
      <c r="Q4" s="29">
        <v>2</v>
      </c>
      <c r="R4" s="10">
        <f>+Q4/P4</f>
        <v>0.25</v>
      </c>
      <c r="S4" s="11" t="s">
        <v>42</v>
      </c>
      <c r="T4" s="12"/>
      <c r="U4" s="13"/>
    </row>
    <row r="5" spans="1:21" s="7" customFormat="1" ht="90" x14ac:dyDescent="0.2">
      <c r="A5" s="13"/>
      <c r="B5" s="31"/>
      <c r="C5" s="33"/>
      <c r="D5" s="33"/>
      <c r="E5" s="33"/>
      <c r="F5" s="35"/>
      <c r="G5" s="35"/>
      <c r="H5" s="35"/>
      <c r="I5" s="35"/>
      <c r="J5" s="35"/>
      <c r="K5" s="33"/>
      <c r="L5" s="8" t="s">
        <v>44</v>
      </c>
      <c r="M5" s="8" t="s">
        <v>38</v>
      </c>
      <c r="N5" s="8" t="s">
        <v>40</v>
      </c>
      <c r="O5" s="9">
        <v>8280</v>
      </c>
      <c r="P5" s="9">
        <v>8280</v>
      </c>
      <c r="Q5" s="29">
        <f>167+909+1412+161+178+208</f>
        <v>3035</v>
      </c>
      <c r="R5" s="10">
        <f>+Q5*1/P5</f>
        <v>0.36654589371980678</v>
      </c>
      <c r="S5" s="11" t="s">
        <v>42</v>
      </c>
      <c r="T5" s="12"/>
      <c r="U5" s="13"/>
    </row>
    <row r="6" spans="1:21" s="7" customFormat="1" ht="123.75" x14ac:dyDescent="0.2">
      <c r="A6" s="13"/>
      <c r="B6" s="24" t="s">
        <v>21</v>
      </c>
      <c r="C6" s="23" t="s">
        <v>27</v>
      </c>
      <c r="D6" s="23" t="s">
        <v>30</v>
      </c>
      <c r="E6" s="23" t="s">
        <v>33</v>
      </c>
      <c r="F6" s="22">
        <v>2523053.7799999998</v>
      </c>
      <c r="G6" s="28">
        <v>2537261.69</v>
      </c>
      <c r="H6" s="22">
        <v>716959.35</v>
      </c>
      <c r="I6" s="22">
        <v>761959.35</v>
      </c>
      <c r="J6" s="28">
        <v>716959.35</v>
      </c>
      <c r="K6" s="23" t="s">
        <v>34</v>
      </c>
      <c r="L6" s="8" t="s">
        <v>45</v>
      </c>
      <c r="M6" s="8" t="s">
        <v>38</v>
      </c>
      <c r="N6" s="8" t="s">
        <v>41</v>
      </c>
      <c r="O6" s="9">
        <v>110000</v>
      </c>
      <c r="P6" s="9">
        <v>110000</v>
      </c>
      <c r="Q6" s="29">
        <f>2376+19532+11550+19879+9860+11592</f>
        <v>74789</v>
      </c>
      <c r="R6" s="10">
        <f t="shared" ref="R6:R12" si="0">+Q6/P6</f>
        <v>0.67989999999999995</v>
      </c>
      <c r="S6" s="11" t="s">
        <v>42</v>
      </c>
      <c r="T6" s="12"/>
      <c r="U6" s="13"/>
    </row>
    <row r="7" spans="1:21" s="7" customFormat="1" ht="135" x14ac:dyDescent="0.2">
      <c r="A7" s="13"/>
      <c r="B7" s="14" t="s">
        <v>22</v>
      </c>
      <c r="C7" s="8" t="s">
        <v>28</v>
      </c>
      <c r="D7" s="8" t="s">
        <v>30</v>
      </c>
      <c r="E7" s="8" t="s">
        <v>33</v>
      </c>
      <c r="F7" s="15">
        <v>3787771.68</v>
      </c>
      <c r="G7" s="15">
        <v>3780193.75</v>
      </c>
      <c r="H7" s="15">
        <v>1239701.3500000001</v>
      </c>
      <c r="I7" s="15">
        <v>1240445.4099999999</v>
      </c>
      <c r="J7" s="15">
        <v>1239701.3500000001</v>
      </c>
      <c r="K7" s="8" t="s">
        <v>34</v>
      </c>
      <c r="L7" s="8" t="s">
        <v>36</v>
      </c>
      <c r="M7" s="8" t="s">
        <v>38</v>
      </c>
      <c r="N7" s="8" t="s">
        <v>41</v>
      </c>
      <c r="O7" s="9">
        <v>20000</v>
      </c>
      <c r="P7" s="9">
        <v>20000</v>
      </c>
      <c r="Q7" s="29">
        <f>72+131+760+647+909</f>
        <v>2519</v>
      </c>
      <c r="R7" s="10">
        <f t="shared" si="0"/>
        <v>0.12595000000000001</v>
      </c>
      <c r="S7" s="11" t="s">
        <v>42</v>
      </c>
      <c r="T7" s="12"/>
      <c r="U7" s="13"/>
    </row>
    <row r="8" spans="1:21" s="7" customFormat="1" ht="90" x14ac:dyDescent="0.2">
      <c r="A8" s="13"/>
      <c r="B8" s="14" t="s">
        <v>23</v>
      </c>
      <c r="C8" s="8" t="s">
        <v>29</v>
      </c>
      <c r="D8" s="8" t="s">
        <v>30</v>
      </c>
      <c r="E8" s="8" t="s">
        <v>33</v>
      </c>
      <c r="F8" s="15">
        <v>603440</v>
      </c>
      <c r="G8" s="15">
        <v>611188</v>
      </c>
      <c r="H8" s="15">
        <v>178780</v>
      </c>
      <c r="I8" s="15">
        <v>178780</v>
      </c>
      <c r="J8" s="15">
        <v>178780</v>
      </c>
      <c r="K8" s="8" t="s">
        <v>34</v>
      </c>
      <c r="L8" s="8" t="s">
        <v>37</v>
      </c>
      <c r="M8" s="8" t="s">
        <v>38</v>
      </c>
      <c r="N8" s="8" t="s">
        <v>41</v>
      </c>
      <c r="O8" s="9">
        <v>26000</v>
      </c>
      <c r="P8" s="9">
        <v>26000</v>
      </c>
      <c r="Q8" s="29">
        <f>1579+1712+1971+1291+6846+1533</f>
        <v>14932</v>
      </c>
      <c r="R8" s="10">
        <f t="shared" si="0"/>
        <v>0.5743076923076923</v>
      </c>
      <c r="S8" s="11" t="s">
        <v>42</v>
      </c>
      <c r="T8" s="12"/>
      <c r="U8" s="13"/>
    </row>
    <row r="9" spans="1:21" s="7" customFormat="1" ht="56.25" x14ac:dyDescent="0.2">
      <c r="A9" s="13"/>
      <c r="B9" s="30" t="s">
        <v>24</v>
      </c>
      <c r="C9" s="32" t="s">
        <v>31</v>
      </c>
      <c r="D9" s="32" t="s">
        <v>30</v>
      </c>
      <c r="E9" s="32" t="s">
        <v>33</v>
      </c>
      <c r="F9" s="34">
        <v>2981919.54</v>
      </c>
      <c r="G9" s="34">
        <v>3320440.47</v>
      </c>
      <c r="H9" s="34">
        <v>1502587.41</v>
      </c>
      <c r="I9" s="34">
        <v>1502588.17</v>
      </c>
      <c r="J9" s="34">
        <v>1502587.41</v>
      </c>
      <c r="K9" s="32" t="s">
        <v>34</v>
      </c>
      <c r="L9" s="8" t="s">
        <v>46</v>
      </c>
      <c r="M9" s="16" t="s">
        <v>39</v>
      </c>
      <c r="N9" s="23" t="s">
        <v>47</v>
      </c>
      <c r="O9" s="9">
        <v>100</v>
      </c>
      <c r="P9" s="9">
        <v>100</v>
      </c>
      <c r="Q9" s="29">
        <v>60</v>
      </c>
      <c r="R9" s="10">
        <f t="shared" si="0"/>
        <v>0.6</v>
      </c>
      <c r="S9" s="11" t="s">
        <v>42</v>
      </c>
      <c r="T9" s="12"/>
      <c r="U9" s="13"/>
    </row>
    <row r="10" spans="1:21" s="7" customFormat="1" ht="67.5" x14ac:dyDescent="0.2">
      <c r="A10" s="13"/>
      <c r="B10" s="38"/>
      <c r="C10" s="37"/>
      <c r="D10" s="37"/>
      <c r="E10" s="37"/>
      <c r="F10" s="36"/>
      <c r="G10" s="35"/>
      <c r="H10" s="36"/>
      <c r="I10" s="36"/>
      <c r="J10" s="36"/>
      <c r="K10" s="37"/>
      <c r="L10" s="8" t="s">
        <v>48</v>
      </c>
      <c r="M10" s="23" t="s">
        <v>39</v>
      </c>
      <c r="N10" s="23" t="s">
        <v>47</v>
      </c>
      <c r="O10" s="9">
        <v>100</v>
      </c>
      <c r="P10" s="9">
        <v>100</v>
      </c>
      <c r="Q10" s="29">
        <v>43.22</v>
      </c>
      <c r="R10" s="10">
        <f t="shared" si="0"/>
        <v>0.43219999999999997</v>
      </c>
      <c r="S10" s="11" t="s">
        <v>42</v>
      </c>
      <c r="T10" s="12"/>
      <c r="U10" s="13"/>
    </row>
    <row r="11" spans="1:21" s="7" customFormat="1" ht="56.25" x14ac:dyDescent="0.2">
      <c r="A11" s="13"/>
      <c r="B11" s="30" t="s">
        <v>25</v>
      </c>
      <c r="C11" s="32" t="s">
        <v>32</v>
      </c>
      <c r="D11" s="32" t="s">
        <v>30</v>
      </c>
      <c r="E11" s="32" t="s">
        <v>33</v>
      </c>
      <c r="F11" s="34">
        <v>2676337.2799999998</v>
      </c>
      <c r="G11" s="34">
        <v>2741683.58</v>
      </c>
      <c r="H11" s="34">
        <v>1186267.1000000001</v>
      </c>
      <c r="I11" s="34">
        <v>1186483.2</v>
      </c>
      <c r="J11" s="34">
        <v>1186267.1000000001</v>
      </c>
      <c r="K11" s="32" t="s">
        <v>34</v>
      </c>
      <c r="L11" s="8" t="s">
        <v>46</v>
      </c>
      <c r="M11" s="8" t="s">
        <v>39</v>
      </c>
      <c r="N11" s="23" t="s">
        <v>47</v>
      </c>
      <c r="O11" s="9">
        <v>100</v>
      </c>
      <c r="P11" s="9">
        <v>100</v>
      </c>
      <c r="Q11" s="29">
        <v>26.1</v>
      </c>
      <c r="R11" s="10">
        <f t="shared" si="0"/>
        <v>0.26100000000000001</v>
      </c>
      <c r="S11" s="11" t="s">
        <v>42</v>
      </c>
      <c r="T11" s="12"/>
      <c r="U11" s="13"/>
    </row>
    <row r="12" spans="1:21" s="7" customFormat="1" ht="67.5" x14ac:dyDescent="0.2">
      <c r="A12" s="13"/>
      <c r="B12" s="31"/>
      <c r="C12" s="33"/>
      <c r="D12" s="33"/>
      <c r="E12" s="33"/>
      <c r="F12" s="35"/>
      <c r="G12" s="35"/>
      <c r="H12" s="35"/>
      <c r="I12" s="35"/>
      <c r="J12" s="35"/>
      <c r="K12" s="33"/>
      <c r="L12" s="8" t="s">
        <v>48</v>
      </c>
      <c r="M12" s="8" t="s">
        <v>39</v>
      </c>
      <c r="N12" s="8" t="s">
        <v>47</v>
      </c>
      <c r="O12" s="9">
        <v>100</v>
      </c>
      <c r="P12" s="9">
        <v>100</v>
      </c>
      <c r="Q12" s="29">
        <v>44.98</v>
      </c>
      <c r="R12" s="10">
        <f t="shared" si="0"/>
        <v>0.44979999999999998</v>
      </c>
      <c r="S12" s="11" t="s">
        <v>42</v>
      </c>
      <c r="T12" s="12"/>
      <c r="U12" s="13"/>
    </row>
    <row r="13" spans="1:21" x14ac:dyDescent="0.2">
      <c r="A13" s="20"/>
      <c r="B13" s="17" t="s">
        <v>43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9"/>
      <c r="S13" s="19"/>
      <c r="T13" s="19"/>
      <c r="U13" s="20"/>
    </row>
    <row r="14" spans="1:21" x14ac:dyDescent="0.2">
      <c r="A14" s="27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6"/>
      <c r="S14" s="26"/>
    </row>
    <row r="15" spans="1:21" x14ac:dyDescent="0.2">
      <c r="A15" s="27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6"/>
      <c r="S15" s="26"/>
    </row>
    <row r="16" spans="1:21" x14ac:dyDescent="0.2">
      <c r="A16" s="27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6"/>
      <c r="S16" s="26"/>
    </row>
    <row r="17" spans="1:19" x14ac:dyDescent="0.2">
      <c r="A17" s="27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6"/>
      <c r="S17" s="26"/>
    </row>
    <row r="18" spans="1:19" x14ac:dyDescent="0.2">
      <c r="A18" s="27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6"/>
      <c r="S18" s="26"/>
    </row>
    <row r="19" spans="1:19" x14ac:dyDescent="0.2">
      <c r="A19" s="2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6"/>
      <c r="S19" s="26"/>
    </row>
    <row r="20" spans="1:19" x14ac:dyDescent="0.2">
      <c r="A20" s="27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6"/>
      <c r="S20" s="26"/>
    </row>
  </sheetData>
  <mergeCells count="46">
    <mergeCell ref="B1:T1"/>
    <mergeCell ref="F2:J2"/>
    <mergeCell ref="B2:B3"/>
    <mergeCell ref="C2:C3"/>
    <mergeCell ref="D2:D3"/>
    <mergeCell ref="E2:E3"/>
    <mergeCell ref="T2:T3"/>
    <mergeCell ref="S2:S3"/>
    <mergeCell ref="R2:R3"/>
    <mergeCell ref="M2:M3"/>
    <mergeCell ref="P2:P3"/>
    <mergeCell ref="Q2:Q3"/>
    <mergeCell ref="K2:K3"/>
    <mergeCell ref="L2:L3"/>
    <mergeCell ref="N2:N3"/>
    <mergeCell ref="O2:O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G11:G12"/>
    <mergeCell ref="H11:H12"/>
    <mergeCell ref="I11:I12"/>
    <mergeCell ref="J11:J12"/>
    <mergeCell ref="K11:K12"/>
    <mergeCell ref="B11:B12"/>
    <mergeCell ref="C11:C12"/>
    <mergeCell ref="D11:D12"/>
    <mergeCell ref="E11:E12"/>
    <mergeCell ref="F11:F12"/>
  </mergeCells>
  <pageMargins left="0.7" right="0.7" top="0.75" bottom="0.75" header="0.3" footer="0.3"/>
  <pageSetup scale="52" orientation="landscape" r:id="rId1"/>
  <ignoredErrors>
    <ignoredError sqref="H5 I5 I10 I12 H10 H12" unlockedFormula="1"/>
    <ignoredError sqref="R5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DF2C03A-FAFE-4FBB-9F24-298C907734CA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www.w3.org/XML/1998/namespace"/>
    <ds:schemaRef ds:uri="http://purl.org/dc/terms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lastPrinted>2021-07-19T21:16:18Z</cp:lastPrinted>
  <dcterms:created xsi:type="dcterms:W3CDTF">2014-10-22T05:35:08Z</dcterms:created>
  <dcterms:modified xsi:type="dcterms:W3CDTF">2021-08-26T21:03:22Z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