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\Estados financieros\1er trimestre\Carga internet\01_información contable\"/>
    </mc:Choice>
  </mc:AlternateContent>
  <xr:revisionPtr revIDLastSave="0" documentId="13_ncr:1_{770346B4-3C36-457F-BD4A-B0520CFFE3C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l="1"/>
  <c r="D3" i="2"/>
  <c r="C3" i="2"/>
  <c r="F12" i="2"/>
  <c r="E4" i="2"/>
  <c r="E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<sst xmlns="http://schemas.openxmlformats.org/spreadsheetml/2006/main" count="27" uniqueCount="27">
  <si>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</si>
  <si>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</si>
  <si>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</si>
  <si>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</si>
  <si>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</si>
  <si>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</si>
  <si>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</si>
  <si>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</si>
  <si>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</si>
  <si>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</si>
  <si>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</si>
  <si>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</si>
  <si>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</si>
  <si>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</si>
  <si>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</si>
  <si>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</si>
  <si>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</si>
  <si>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</si>
  <si>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</si>
  <si>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</si>
  <si>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</si>
  <si>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</si>
  <si>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</si>
  <si>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</si>
  <si>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</si>
  <si>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</si>
  <si>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MUSEO ICONOGRAFICO DEL QUIJOTE
Estado Analítico del Activo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</si>
</sst>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B32" sqref="B32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5">
        <f>B4+B12</f>
        <v>78672532.99000001</v>
      </c>
      <c r="C3" s="5">
        <f t="shared" ref="C3:F3" si="0">C4+C12</f>
        <v>8854589.9099999983</v>
      </c>
      <c r="D3" s="5">
        <f t="shared" si="0"/>
        <v>11614346.450000001</v>
      </c>
      <c r="E3" s="5">
        <f t="shared" si="0"/>
        <v>75912776.450000018</v>
      </c>
      <c r="F3" s="5">
        <f t="shared" si="0"/>
        <v>-2759756.5399999963</v>
      </c>
    </row>
    <row r="4" spans="1:6" x14ac:dyDescent="0.2">
      <c r="A4" s="6" t="s">
        <v>4</v>
      </c>
      <c r="B4" s="5">
        <f>SUM(B5:B11)</f>
        <v>3108355.72</v>
      </c>
      <c r="C4" s="5">
        <f>SUM(C5:C11)</f>
        <v>8822239.3899999987</v>
      </c>
      <c r="D4" s="5">
        <f>SUM(D5:D11)</f>
        <v>9606790.4600000009</v>
      </c>
      <c r="E4" s="5">
        <f>SUM(E5:E11)</f>
        <v>2323804.649999999</v>
      </c>
      <c r="F4" s="5">
        <f>SUM(F5:F11)</f>
        <v>-784551.07000000111</v>
      </c>
    </row>
    <row r="5" spans="1:6" x14ac:dyDescent="0.2">
      <c r="A5" s="7" t="s">
        <v>5</v>
      </c>
      <c r="B5" s="8">
        <v>2794839.98</v>
      </c>
      <c r="C5" s="8">
        <v>4698262.3899999997</v>
      </c>
      <c r="D5" s="8">
        <v>5532280.46</v>
      </c>
      <c r="E5" s="8">
        <f>B5+C5-D5</f>
        <v>1960821.9099999992</v>
      </c>
      <c r="F5" s="8">
        <f t="shared" ref="F5:F11" si="1">E5-B5</f>
        <v>-834018.07000000076</v>
      </c>
    </row>
    <row r="6" spans="1:6" x14ac:dyDescent="0.2">
      <c r="A6" s="7" t="s">
        <v>6</v>
      </c>
      <c r="B6" s="8">
        <v>160728.14000000001</v>
      </c>
      <c r="C6" s="8">
        <v>4117701.21</v>
      </c>
      <c r="D6" s="8">
        <v>4074510</v>
      </c>
      <c r="E6" s="8">
        <f t="shared" ref="E6:E11" si="2">B6+C6-D6</f>
        <v>203919.34999999963</v>
      </c>
      <c r="F6" s="8">
        <f t="shared" si="1"/>
        <v>43191.209999999614</v>
      </c>
    </row>
    <row r="7" spans="1:6" x14ac:dyDescent="0.2">
      <c r="A7" s="7" t="s">
        <v>7</v>
      </c>
      <c r="B7" s="8">
        <v>0</v>
      </c>
      <c r="C7" s="8">
        <v>0</v>
      </c>
      <c r="D7" s="8">
        <v>0</v>
      </c>
      <c r="E7" s="8">
        <f t="shared" si="2"/>
        <v>0</v>
      </c>
      <c r="F7" s="8">
        <f t="shared" si="1"/>
        <v>0</v>
      </c>
    </row>
    <row r="8" spans="1:6" x14ac:dyDescent="0.2">
      <c r="A8" s="7" t="s">
        <v>1</v>
      </c>
      <c r="B8" s="8">
        <v>152787.6</v>
      </c>
      <c r="C8" s="8">
        <v>6275.79</v>
      </c>
      <c r="D8" s="8">
        <v>0</v>
      </c>
      <c r="E8" s="8">
        <f t="shared" si="2"/>
        <v>159063.39000000001</v>
      </c>
      <c r="F8" s="8">
        <f t="shared" si="1"/>
        <v>6275.7900000000081</v>
      </c>
    </row>
    <row r="9" spans="1:6" x14ac:dyDescent="0.2">
      <c r="A9" s="7" t="s">
        <v>2</v>
      </c>
      <c r="B9" s="8">
        <v>0</v>
      </c>
      <c r="C9" s="8">
        <v>0</v>
      </c>
      <c r="D9" s="8">
        <v>0</v>
      </c>
      <c r="E9" s="8">
        <f t="shared" si="2"/>
        <v>0</v>
      </c>
      <c r="F9" s="8">
        <f t="shared" si="1"/>
        <v>0</v>
      </c>
    </row>
    <row r="10" spans="1:6" x14ac:dyDescent="0.2">
      <c r="A10" s="7" t="s">
        <v>8</v>
      </c>
      <c r="B10" s="8">
        <v>0</v>
      </c>
      <c r="C10" s="8">
        <v>0</v>
      </c>
      <c r="D10" s="8">
        <v>0</v>
      </c>
      <c r="E10" s="8">
        <f t="shared" si="2"/>
        <v>0</v>
      </c>
      <c r="F10" s="8">
        <f t="shared" si="1"/>
        <v>0</v>
      </c>
    </row>
    <row r="11" spans="1:6" x14ac:dyDescent="0.2">
      <c r="A11" s="7" t="s">
        <v>9</v>
      </c>
      <c r="B11" s="8">
        <v>0</v>
      </c>
      <c r="C11" s="8">
        <v>0</v>
      </c>
      <c r="D11" s="8">
        <v>0</v>
      </c>
      <c r="E11" s="8">
        <f t="shared" si="2"/>
        <v>0</v>
      </c>
      <c r="F11" s="8">
        <f t="shared" si="1"/>
        <v>0</v>
      </c>
    </row>
    <row r="12" spans="1:6" x14ac:dyDescent="0.2">
      <c r="A12" s="6" t="s">
        <v>10</v>
      </c>
      <c r="B12" s="5">
        <f>SUM(B13:B21)</f>
        <v>75564177.270000011</v>
      </c>
      <c r="C12" s="5">
        <f>SUM(C13:C21)</f>
        <v>32350.52</v>
      </c>
      <c r="D12" s="5">
        <f>SUM(D13:D21)</f>
        <v>2007555.99</v>
      </c>
      <c r="E12" s="5">
        <f>SUM(E13:E21)</f>
        <v>73588971.800000012</v>
      </c>
      <c r="F12" s="5">
        <f>SUM(F13:F21)</f>
        <v>-1975205.4699999951</v>
      </c>
    </row>
    <row r="13" spans="1:6" x14ac:dyDescent="0.2">
      <c r="A13" s="7" t="s">
        <v>11</v>
      </c>
      <c r="B13" s="8">
        <v>0</v>
      </c>
      <c r="C13" s="8">
        <v>0</v>
      </c>
      <c r="D13" s="8">
        <v>0</v>
      </c>
      <c r="E13" s="8">
        <f>B13+C13-D13</f>
        <v>0</v>
      </c>
      <c r="F13" s="8">
        <f t="shared" ref="F13:F21" si="3">E13-B13</f>
        <v>0</v>
      </c>
    </row>
    <row r="14" spans="1:6" x14ac:dyDescent="0.2">
      <c r="A14" s="7" t="s">
        <v>12</v>
      </c>
      <c r="B14" s="9">
        <v>0</v>
      </c>
      <c r="C14" s="9">
        <v>0</v>
      </c>
      <c r="D14" s="9">
        <v>0</v>
      </c>
      <c r="E14" s="9">
        <f t="shared" ref="E14:E21" si="4">B14+C14-D14</f>
        <v>0</v>
      </c>
      <c r="F14" s="9">
        <f t="shared" si="3"/>
        <v>0</v>
      </c>
    </row>
    <row r="15" spans="1:6" x14ac:dyDescent="0.2">
      <c r="A15" s="7" t="s">
        <v>13</v>
      </c>
      <c r="B15" s="9">
        <v>0</v>
      </c>
      <c r="C15" s="9">
        <v>0</v>
      </c>
      <c r="D15" s="9">
        <v>0</v>
      </c>
      <c r="E15" s="9">
        <f t="shared" si="4"/>
        <v>0</v>
      </c>
      <c r="F15" s="9">
        <f t="shared" si="3"/>
        <v>0</v>
      </c>
    </row>
    <row r="16" spans="1:6" x14ac:dyDescent="0.2">
      <c r="A16" s="7" t="s">
        <v>14</v>
      </c>
      <c r="B16" s="8">
        <v>76292748.900000006</v>
      </c>
      <c r="C16" s="8">
        <v>0</v>
      </c>
      <c r="D16" s="8">
        <v>1930959.38</v>
      </c>
      <c r="E16" s="8">
        <f t="shared" si="4"/>
        <v>74361789.520000011</v>
      </c>
      <c r="F16" s="8">
        <f t="shared" si="3"/>
        <v>-1930959.3799999952</v>
      </c>
    </row>
    <row r="17" spans="1:6" x14ac:dyDescent="0.2">
      <c r="A17" s="7" t="s">
        <v>15</v>
      </c>
      <c r="B17" s="8">
        <v>0</v>
      </c>
      <c r="C17" s="8">
        <v>0</v>
      </c>
      <c r="D17" s="8">
        <v>0</v>
      </c>
      <c r="E17" s="8">
        <f t="shared" si="4"/>
        <v>0</v>
      </c>
      <c r="F17" s="8">
        <f t="shared" si="3"/>
        <v>0</v>
      </c>
    </row>
    <row r="18" spans="1:6" x14ac:dyDescent="0.2">
      <c r="A18" s="7" t="s">
        <v>16</v>
      </c>
      <c r="B18" s="8">
        <v>-1185014.6299999999</v>
      </c>
      <c r="C18" s="8">
        <v>0</v>
      </c>
      <c r="D18" s="8">
        <v>0</v>
      </c>
      <c r="E18" s="8">
        <f t="shared" si="4"/>
        <v>-1185014.6299999999</v>
      </c>
      <c r="F18" s="8">
        <f t="shared" si="3"/>
        <v>0</v>
      </c>
    </row>
    <row r="19" spans="1:6" x14ac:dyDescent="0.2">
      <c r="A19" s="7" t="s">
        <v>17</v>
      </c>
      <c r="B19" s="8">
        <v>456443</v>
      </c>
      <c r="C19" s="8">
        <v>32350.52</v>
      </c>
      <c r="D19" s="8">
        <v>76596.61</v>
      </c>
      <c r="E19" s="8">
        <f t="shared" si="4"/>
        <v>412196.91000000003</v>
      </c>
      <c r="F19" s="8">
        <f t="shared" si="3"/>
        <v>-44246.089999999967</v>
      </c>
    </row>
    <row r="20" spans="1:6" x14ac:dyDescent="0.2">
      <c r="A20" s="7" t="s">
        <v>18</v>
      </c>
      <c r="B20" s="8">
        <v>0</v>
      </c>
      <c r="C20" s="8">
        <v>0</v>
      </c>
      <c r="D20" s="8">
        <v>0</v>
      </c>
      <c r="E20" s="8">
        <f t="shared" si="4"/>
        <v>0</v>
      </c>
      <c r="F20" s="8">
        <f t="shared" si="3"/>
        <v>0</v>
      </c>
    </row>
    <row r="21" spans="1:6" x14ac:dyDescent="0.2">
      <c r="A21" s="7" t="s">
        <v>19</v>
      </c>
      <c r="B21" s="8">
        <v>0</v>
      </c>
      <c r="C21" s="8">
        <v>0</v>
      </c>
      <c r="D21" s="8">
        <v>0</v>
      </c>
      <c r="E21" s="8">
        <f t="shared" si="4"/>
        <v>0</v>
      </c>
      <c r="F21" s="8">
        <f t="shared" si="3"/>
        <v>0</v>
      </c>
    </row>
    <row r="23" spans="1:6" ht="12.75" x14ac:dyDescent="0.2">
      <c r="A23" s="10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2022-05-02T21:11:47Z</cp:lastPrinted>
  <dcterms:created xsi:type="dcterms:W3CDTF">2014-02-09T04:04:15Z</dcterms:created>
  <dcterms:modified xsi:type="dcterms:W3CDTF">2022-05-02T21:11:49Z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