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2_Información presupuestaria\"/>
    </mc:Choice>
  </mc:AlternateContent>
  <xr:revisionPtr revIDLastSave="0" documentId="13_ncr:1_{6C0D7C36-5482-41F0-9AEE-EDC3A39CF775}" xr6:coauthVersionLast="47" xr6:coauthVersionMax="47" xr10:uidLastSave="{00000000-0000-0000-0000-000000000000}"/>
  <bookViews>
    <workbookView xWindow="-120" yWindow="-120" windowWidth="29040" windowHeight="15840" xr2:uid="{787E31C2-07D7-4D5B-91B5-70D6F91B4B70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G75" i="1"/>
  <c r="D75" i="1"/>
  <c r="D74" i="1"/>
  <c r="G74" i="1" s="1"/>
  <c r="D73" i="1"/>
  <c r="G73" i="1" s="1"/>
  <c r="D72" i="1"/>
  <c r="G72" i="1" s="1"/>
  <c r="G71" i="1"/>
  <c r="D71" i="1"/>
  <c r="D70" i="1"/>
  <c r="G70" i="1" s="1"/>
  <c r="F69" i="1"/>
  <c r="E69" i="1"/>
  <c r="C69" i="1"/>
  <c r="B69" i="1"/>
  <c r="D69" i="1" s="1"/>
  <c r="G69" i="1" s="1"/>
  <c r="D68" i="1"/>
  <c r="G68" i="1" s="1"/>
  <c r="D67" i="1"/>
  <c r="G67" i="1" s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F57" i="1"/>
  <c r="E57" i="1"/>
  <c r="C57" i="1"/>
  <c r="B57" i="1"/>
  <c r="D57" i="1" s="1"/>
  <c r="G57" i="1" s="1"/>
  <c r="G56" i="1"/>
  <c r="D56" i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G51" i="1"/>
  <c r="D51" i="1"/>
  <c r="G50" i="1"/>
  <c r="D50" i="1"/>
  <c r="D49" i="1"/>
  <c r="G49" i="1" s="1"/>
  <c r="G48" i="1"/>
  <c r="D48" i="1"/>
  <c r="G47" i="1"/>
  <c r="D47" i="1"/>
  <c r="G46" i="1"/>
  <c r="D46" i="1"/>
  <c r="D45" i="1"/>
  <c r="G45" i="1" s="1"/>
  <c r="G44" i="1"/>
  <c r="D44" i="1"/>
  <c r="F43" i="1"/>
  <c r="E43" i="1"/>
  <c r="C43" i="1"/>
  <c r="B43" i="1"/>
  <c r="D43" i="1" s="1"/>
  <c r="G43" i="1" s="1"/>
  <c r="G42" i="1"/>
  <c r="D42" i="1"/>
  <c r="G41" i="1"/>
  <c r="D41" i="1"/>
  <c r="G40" i="1"/>
  <c r="D40" i="1"/>
  <c r="D39" i="1"/>
  <c r="G39" i="1" s="1"/>
  <c r="G38" i="1"/>
  <c r="D38" i="1"/>
  <c r="G37" i="1"/>
  <c r="D37" i="1"/>
  <c r="G36" i="1"/>
  <c r="D36" i="1"/>
  <c r="D35" i="1"/>
  <c r="G35" i="1" s="1"/>
  <c r="G34" i="1"/>
  <c r="D34" i="1"/>
  <c r="F33" i="1"/>
  <c r="E33" i="1"/>
  <c r="C33" i="1"/>
  <c r="B33" i="1"/>
  <c r="D33" i="1" s="1"/>
  <c r="G33" i="1" s="1"/>
  <c r="G32" i="1"/>
  <c r="D32" i="1"/>
  <c r="G31" i="1"/>
  <c r="D31" i="1"/>
  <c r="G30" i="1"/>
  <c r="D30" i="1"/>
  <c r="D29" i="1"/>
  <c r="G29" i="1" s="1"/>
  <c r="G28" i="1"/>
  <c r="D28" i="1"/>
  <c r="G27" i="1"/>
  <c r="D27" i="1"/>
  <c r="G26" i="1"/>
  <c r="D26" i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G21" i="1"/>
  <c r="D21" i="1"/>
  <c r="G20" i="1"/>
  <c r="D20" i="1"/>
  <c r="D19" i="1"/>
  <c r="G19" i="1" s="1"/>
  <c r="G18" i="1"/>
  <c r="D18" i="1"/>
  <c r="G17" i="1"/>
  <c r="D17" i="1"/>
  <c r="G16" i="1"/>
  <c r="D16" i="1"/>
  <c r="D15" i="1"/>
  <c r="G15" i="1" s="1"/>
  <c r="G14" i="1"/>
  <c r="D14" i="1"/>
  <c r="F13" i="1"/>
  <c r="E13" i="1"/>
  <c r="C13" i="1"/>
  <c r="B13" i="1"/>
  <c r="D13" i="1" s="1"/>
  <c r="G13" i="1" s="1"/>
  <c r="G12" i="1"/>
  <c r="D12" i="1"/>
  <c r="G11" i="1"/>
  <c r="D11" i="1"/>
  <c r="G10" i="1"/>
  <c r="D10" i="1"/>
  <c r="D9" i="1"/>
  <c r="G9" i="1" s="1"/>
  <c r="G8" i="1"/>
  <c r="D8" i="1"/>
  <c r="G7" i="1"/>
  <c r="D7" i="1"/>
  <c r="G6" i="1"/>
  <c r="D6" i="1"/>
  <c r="F5" i="1"/>
  <c r="F77" i="1" s="1"/>
  <c r="E5" i="1"/>
  <c r="E77" i="1" s="1"/>
  <c r="C5" i="1"/>
  <c r="C77" i="1" s="1"/>
  <c r="B5" i="1"/>
  <c r="B77" i="1" s="1"/>
  <c r="D5" i="1" l="1"/>
  <c r="D77" i="1" l="1"/>
  <c r="G5" i="1"/>
  <c r="G77" i="1" s="1"/>
</calcChain>
</file>

<file path=xl/sharedStrings.xml><?xml version="1.0" encoding="utf-8"?>
<sst xmlns="http://schemas.openxmlformats.org/spreadsheetml/2006/main" count="85" uniqueCount="85">
  <si>
    <t>MUSEO ICONOGRAFICO DEL QUIJOTE
Estado Analítico del Ejercicio del Presupuesto de Egresos
Clasificación por Objeto del Gasto (Capítulo y Concepto)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</si>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</sst>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1"/>
    </xf>
    <xf numFmtId="4" fontId="3" fillId="0" borderId="11" xfId="0" applyNumberFormat="1" applyFont="1" applyBorder="1" applyProtection="1">
      <protection locked="0"/>
    </xf>
    <xf numFmtId="0" fontId="4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5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 indent="1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 xr:uid="{D24FF01E-7277-4197-BB89-F8BB1CCDA0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9E77-6182-448D-BFAC-8558112FCE1E}">
  <sheetPr>
    <pageSetUpPr fitToPage="1"/>
  </sheetPr>
  <dimension ref="A1:H79"/>
  <sheetViews>
    <sheetView showGridLines="0" tabSelected="1" workbookViewId="0">
      <selection activeCell="D46" sqref="D46"/>
    </sheetView>
  </sheetViews>
  <sheetFormatPr baseColWidth="10" defaultColWidth="12" defaultRowHeight="11.25" x14ac:dyDescent="0.2"/>
  <cols>
    <col min="1" max="1" width="62.83203125" style="3" customWidth="1"/>
    <col min="2" max="2" width="18.33203125" style="3" customWidth="1"/>
    <col min="3" max="3" width="19.83203125" style="3" customWidth="1"/>
    <col min="4" max="7" width="18.33203125" style="3" customWidth="1"/>
    <col min="8" max="16384" width="12" style="3"/>
  </cols>
  <sheetData>
    <row r="1" spans="1:8" ht="50.1" customHeight="1" x14ac:dyDescent="0.2">
      <c r="A1" s="1" t="s">
        <v>0</v>
      </c>
      <c r="B1" s="1"/>
      <c r="C1" s="1"/>
      <c r="D1" s="1"/>
      <c r="E1" s="1"/>
      <c r="F1" s="1"/>
      <c r="G1" s="2"/>
    </row>
    <row r="2" spans="1:8" x14ac:dyDescent="0.2">
      <c r="A2" s="4"/>
      <c r="B2" s="5"/>
      <c r="C2" s="6"/>
      <c r="D2" s="7" t="s">
        <v>1</v>
      </c>
      <c r="E2" s="6"/>
      <c r="F2" s="8"/>
      <c r="G2" s="9" t="s">
        <v>2</v>
      </c>
    </row>
    <row r="3" spans="1:8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8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8" x14ac:dyDescent="0.2">
      <c r="A5" s="15" t="s">
        <v>11</v>
      </c>
      <c r="B5" s="16">
        <f>SUM(B6:B12)</f>
        <v>9992761</v>
      </c>
      <c r="C5" s="16">
        <f>SUM(C6:C12)</f>
        <v>465711.24</v>
      </c>
      <c r="D5" s="16">
        <f>B5+C5</f>
        <v>10458472.24</v>
      </c>
      <c r="E5" s="16">
        <f>SUM(E6:E12)</f>
        <v>6632155.6399999997</v>
      </c>
      <c r="F5" s="16">
        <f>SUM(F6:F12)</f>
        <v>6632155.6399999997</v>
      </c>
      <c r="G5" s="16">
        <f>D5-E5</f>
        <v>3826316.6000000006</v>
      </c>
    </row>
    <row r="6" spans="1:8" x14ac:dyDescent="0.2">
      <c r="A6" s="17" t="s">
        <v>12</v>
      </c>
      <c r="B6" s="18">
        <v>2316204</v>
      </c>
      <c r="C6" s="18">
        <v>-41507.69</v>
      </c>
      <c r="D6" s="18">
        <f t="shared" ref="D6:D69" si="0">B6+C6</f>
        <v>2274696.31</v>
      </c>
      <c r="E6" s="18">
        <v>1652049.58</v>
      </c>
      <c r="F6" s="18">
        <v>1652049.58</v>
      </c>
      <c r="G6" s="18">
        <f t="shared" ref="G6:G69" si="1">D6-E6</f>
        <v>622646.73</v>
      </c>
      <c r="H6" s="19">
        <v>1100</v>
      </c>
    </row>
    <row r="7" spans="1:8" x14ac:dyDescent="0.2">
      <c r="A7" s="17" t="s">
        <v>13</v>
      </c>
      <c r="B7" s="18">
        <v>76800</v>
      </c>
      <c r="C7" s="18">
        <v>164246.35999999999</v>
      </c>
      <c r="D7" s="18">
        <f t="shared" si="0"/>
        <v>241046.36</v>
      </c>
      <c r="E7" s="18">
        <v>115185.24</v>
      </c>
      <c r="F7" s="18">
        <v>115185.24</v>
      </c>
      <c r="G7" s="18">
        <f t="shared" si="1"/>
        <v>125861.11999999998</v>
      </c>
      <c r="H7" s="19">
        <v>1200</v>
      </c>
    </row>
    <row r="8" spans="1:8" x14ac:dyDescent="0.2">
      <c r="A8" s="17" t="s">
        <v>14</v>
      </c>
      <c r="B8" s="18">
        <v>3088498</v>
      </c>
      <c r="C8" s="18">
        <v>15396.65</v>
      </c>
      <c r="D8" s="18">
        <f t="shared" si="0"/>
        <v>3103894.65</v>
      </c>
      <c r="E8" s="18">
        <v>1440650.42</v>
      </c>
      <c r="F8" s="18">
        <v>1440650.42</v>
      </c>
      <c r="G8" s="18">
        <f t="shared" si="1"/>
        <v>1663244.23</v>
      </c>
      <c r="H8" s="19">
        <v>1300</v>
      </c>
    </row>
    <row r="9" spans="1:8" x14ac:dyDescent="0.2">
      <c r="A9" s="17" t="s">
        <v>15</v>
      </c>
      <c r="B9" s="18">
        <v>931144</v>
      </c>
      <c r="C9" s="18">
        <v>76108.5</v>
      </c>
      <c r="D9" s="18">
        <f t="shared" si="0"/>
        <v>1007252.5</v>
      </c>
      <c r="E9" s="18">
        <v>691942.8</v>
      </c>
      <c r="F9" s="18">
        <v>691942.8</v>
      </c>
      <c r="G9" s="18">
        <f t="shared" si="1"/>
        <v>315309.69999999995</v>
      </c>
      <c r="H9" s="19">
        <v>1400</v>
      </c>
    </row>
    <row r="10" spans="1:8" x14ac:dyDescent="0.2">
      <c r="A10" s="17" t="s">
        <v>16</v>
      </c>
      <c r="B10" s="18">
        <v>3559104</v>
      </c>
      <c r="C10" s="18">
        <v>250016.72</v>
      </c>
      <c r="D10" s="18">
        <f t="shared" si="0"/>
        <v>3809120.72</v>
      </c>
      <c r="E10" s="18">
        <v>2723902.04</v>
      </c>
      <c r="F10" s="18">
        <v>2723902.04</v>
      </c>
      <c r="G10" s="18">
        <f t="shared" si="1"/>
        <v>1085218.6800000002</v>
      </c>
      <c r="H10" s="19">
        <v>1500</v>
      </c>
    </row>
    <row r="11" spans="1:8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  <c r="H11" s="19">
        <v>1600</v>
      </c>
    </row>
    <row r="12" spans="1:8" x14ac:dyDescent="0.2">
      <c r="A12" s="17" t="s">
        <v>18</v>
      </c>
      <c r="B12" s="18">
        <v>21011</v>
      </c>
      <c r="C12" s="18">
        <v>1450.7</v>
      </c>
      <c r="D12" s="18">
        <f t="shared" si="0"/>
        <v>22461.7</v>
      </c>
      <c r="E12" s="18">
        <v>8425.56</v>
      </c>
      <c r="F12" s="18">
        <v>8425.56</v>
      </c>
      <c r="G12" s="18">
        <f t="shared" si="1"/>
        <v>14036.140000000001</v>
      </c>
      <c r="H12" s="19">
        <v>1700</v>
      </c>
    </row>
    <row r="13" spans="1:8" x14ac:dyDescent="0.2">
      <c r="A13" s="15" t="s">
        <v>19</v>
      </c>
      <c r="B13" s="20">
        <f>SUM(B14:B22)</f>
        <v>893331.11</v>
      </c>
      <c r="C13" s="20">
        <f>SUM(C14:C22)</f>
        <v>-31472.199999999997</v>
      </c>
      <c r="D13" s="20">
        <f t="shared" si="0"/>
        <v>861858.91</v>
      </c>
      <c r="E13" s="20">
        <f>SUM(E14:E22)</f>
        <v>479091.95000000007</v>
      </c>
      <c r="F13" s="20">
        <f>SUM(F14:F22)</f>
        <v>479091.95000000007</v>
      </c>
      <c r="G13" s="20">
        <f t="shared" si="1"/>
        <v>382766.95999999996</v>
      </c>
      <c r="H13" s="21">
        <v>0</v>
      </c>
    </row>
    <row r="14" spans="1:8" x14ac:dyDescent="0.2">
      <c r="A14" s="17" t="s">
        <v>20</v>
      </c>
      <c r="B14" s="18">
        <v>219571.11</v>
      </c>
      <c r="C14" s="18">
        <v>-4130.83</v>
      </c>
      <c r="D14" s="18">
        <f t="shared" si="0"/>
        <v>215440.28</v>
      </c>
      <c r="E14" s="18">
        <v>112872.69</v>
      </c>
      <c r="F14" s="18">
        <v>112872.69</v>
      </c>
      <c r="G14" s="18">
        <f t="shared" si="1"/>
        <v>102567.59</v>
      </c>
      <c r="H14" s="19">
        <v>2100</v>
      </c>
    </row>
    <row r="15" spans="1:8" x14ac:dyDescent="0.2">
      <c r="A15" s="17" t="s">
        <v>21</v>
      </c>
      <c r="B15" s="18">
        <v>5900</v>
      </c>
      <c r="C15" s="18">
        <v>0</v>
      </c>
      <c r="D15" s="18">
        <f t="shared" si="0"/>
        <v>5900</v>
      </c>
      <c r="E15" s="18">
        <v>312.01</v>
      </c>
      <c r="F15" s="18">
        <v>312.01</v>
      </c>
      <c r="G15" s="18">
        <f t="shared" si="1"/>
        <v>5587.99</v>
      </c>
      <c r="H15" s="19">
        <v>2200</v>
      </c>
    </row>
    <row r="16" spans="1:8" x14ac:dyDescent="0.2">
      <c r="A16" s="17" t="s">
        <v>22</v>
      </c>
      <c r="B16" s="18">
        <v>300000</v>
      </c>
      <c r="C16" s="18">
        <v>-78000</v>
      </c>
      <c r="D16" s="18">
        <f t="shared" si="0"/>
        <v>222000</v>
      </c>
      <c r="E16" s="18">
        <v>149108.76</v>
      </c>
      <c r="F16" s="18">
        <v>149108.76</v>
      </c>
      <c r="G16" s="18">
        <f t="shared" si="1"/>
        <v>72891.239999999991</v>
      </c>
      <c r="H16" s="19">
        <v>2300</v>
      </c>
    </row>
    <row r="17" spans="1:8" x14ac:dyDescent="0.2">
      <c r="A17" s="17" t="s">
        <v>23</v>
      </c>
      <c r="B17" s="18">
        <v>183000</v>
      </c>
      <c r="C17" s="18">
        <v>-9425.8700000000008</v>
      </c>
      <c r="D17" s="18">
        <f t="shared" si="0"/>
        <v>173574.13</v>
      </c>
      <c r="E17" s="18">
        <v>73988.679999999993</v>
      </c>
      <c r="F17" s="18">
        <v>73988.679999999993</v>
      </c>
      <c r="G17" s="18">
        <f t="shared" si="1"/>
        <v>99585.450000000012</v>
      </c>
      <c r="H17" s="19">
        <v>2400</v>
      </c>
    </row>
    <row r="18" spans="1:8" x14ac:dyDescent="0.2">
      <c r="A18" s="17" t="s">
        <v>24</v>
      </c>
      <c r="B18" s="18">
        <v>3500</v>
      </c>
      <c r="C18" s="18">
        <v>900</v>
      </c>
      <c r="D18" s="18">
        <f t="shared" si="0"/>
        <v>4400</v>
      </c>
      <c r="E18" s="18">
        <v>832.01</v>
      </c>
      <c r="F18" s="18">
        <v>832.01</v>
      </c>
      <c r="G18" s="18">
        <f t="shared" si="1"/>
        <v>3567.99</v>
      </c>
      <c r="H18" s="19">
        <v>2500</v>
      </c>
    </row>
    <row r="19" spans="1:8" x14ac:dyDescent="0.2">
      <c r="A19" s="17" t="s">
        <v>25</v>
      </c>
      <c r="B19" s="18">
        <v>133360</v>
      </c>
      <c r="C19" s="18">
        <v>30000</v>
      </c>
      <c r="D19" s="18">
        <f t="shared" si="0"/>
        <v>163360</v>
      </c>
      <c r="E19" s="18">
        <v>108405.03</v>
      </c>
      <c r="F19" s="18">
        <v>108405.03</v>
      </c>
      <c r="G19" s="18">
        <f t="shared" si="1"/>
        <v>54954.97</v>
      </c>
      <c r="H19" s="19">
        <v>2600</v>
      </c>
    </row>
    <row r="20" spans="1:8" x14ac:dyDescent="0.2">
      <c r="A20" s="17" t="s">
        <v>26</v>
      </c>
      <c r="B20" s="18">
        <v>23000</v>
      </c>
      <c r="C20" s="18">
        <v>0</v>
      </c>
      <c r="D20" s="18">
        <f t="shared" si="0"/>
        <v>23000</v>
      </c>
      <c r="E20" s="18">
        <v>0</v>
      </c>
      <c r="F20" s="18">
        <v>0</v>
      </c>
      <c r="G20" s="18">
        <f t="shared" si="1"/>
        <v>23000</v>
      </c>
      <c r="H20" s="19">
        <v>2700</v>
      </c>
    </row>
    <row r="21" spans="1:8" x14ac:dyDescent="0.2">
      <c r="A21" s="17" t="s">
        <v>27</v>
      </c>
      <c r="B21" s="18">
        <v>0</v>
      </c>
      <c r="C21" s="18">
        <v>0</v>
      </c>
      <c r="D21" s="18">
        <f t="shared" si="0"/>
        <v>0</v>
      </c>
      <c r="E21" s="18">
        <v>0</v>
      </c>
      <c r="F21" s="18">
        <v>0</v>
      </c>
      <c r="G21" s="18">
        <f t="shared" si="1"/>
        <v>0</v>
      </c>
      <c r="H21" s="19">
        <v>2800</v>
      </c>
    </row>
    <row r="22" spans="1:8" x14ac:dyDescent="0.2">
      <c r="A22" s="17" t="s">
        <v>28</v>
      </c>
      <c r="B22" s="18">
        <v>25000</v>
      </c>
      <c r="C22" s="18">
        <v>29184.5</v>
      </c>
      <c r="D22" s="18">
        <f t="shared" si="0"/>
        <v>54184.5</v>
      </c>
      <c r="E22" s="18">
        <v>33572.769999999997</v>
      </c>
      <c r="F22" s="18">
        <v>33572.769999999997</v>
      </c>
      <c r="G22" s="18">
        <f t="shared" si="1"/>
        <v>20611.730000000003</v>
      </c>
      <c r="H22" s="19">
        <v>2900</v>
      </c>
    </row>
    <row r="23" spans="1:8" x14ac:dyDescent="0.2">
      <c r="A23" s="15" t="s">
        <v>29</v>
      </c>
      <c r="B23" s="20">
        <f>SUM(B24:B32)</f>
        <v>6803123.21</v>
      </c>
      <c r="C23" s="20">
        <f>SUM(C24:C32)</f>
        <v>3005673.8899999997</v>
      </c>
      <c r="D23" s="20">
        <f t="shared" si="0"/>
        <v>9808797.0999999996</v>
      </c>
      <c r="E23" s="20">
        <f>SUM(E24:E32)</f>
        <v>4784220.4000000004</v>
      </c>
      <c r="F23" s="20">
        <f>SUM(F24:F32)</f>
        <v>4776545.3899999997</v>
      </c>
      <c r="G23" s="20">
        <f t="shared" si="1"/>
        <v>5024576.6999999993</v>
      </c>
      <c r="H23" s="21">
        <v>0</v>
      </c>
    </row>
    <row r="24" spans="1:8" x14ac:dyDescent="0.2">
      <c r="A24" s="17" t="s">
        <v>30</v>
      </c>
      <c r="B24" s="18">
        <v>175257</v>
      </c>
      <c r="C24" s="18">
        <v>47000</v>
      </c>
      <c r="D24" s="18">
        <f t="shared" si="0"/>
        <v>222257</v>
      </c>
      <c r="E24" s="18">
        <v>135167.78</v>
      </c>
      <c r="F24" s="18">
        <v>135167.78</v>
      </c>
      <c r="G24" s="18">
        <f t="shared" si="1"/>
        <v>87089.22</v>
      </c>
      <c r="H24" s="19">
        <v>3100</v>
      </c>
    </row>
    <row r="25" spans="1:8" x14ac:dyDescent="0.2">
      <c r="A25" s="17" t="s">
        <v>31</v>
      </c>
      <c r="B25" s="18">
        <v>750607.37</v>
      </c>
      <c r="C25" s="18">
        <v>63668.639999999999</v>
      </c>
      <c r="D25" s="18">
        <f t="shared" si="0"/>
        <v>814276.01</v>
      </c>
      <c r="E25" s="18">
        <v>624710.53</v>
      </c>
      <c r="F25" s="18">
        <v>624710.53</v>
      </c>
      <c r="G25" s="18">
        <f t="shared" si="1"/>
        <v>189565.47999999998</v>
      </c>
      <c r="H25" s="19">
        <v>3200</v>
      </c>
    </row>
    <row r="26" spans="1:8" x14ac:dyDescent="0.2">
      <c r="A26" s="17" t="s">
        <v>32</v>
      </c>
      <c r="B26" s="18">
        <v>4023494</v>
      </c>
      <c r="C26" s="18">
        <v>16261.42</v>
      </c>
      <c r="D26" s="18">
        <f t="shared" si="0"/>
        <v>4039755.42</v>
      </c>
      <c r="E26" s="18">
        <v>2110086.58</v>
      </c>
      <c r="F26" s="18">
        <v>2102632.42</v>
      </c>
      <c r="G26" s="18">
        <f t="shared" si="1"/>
        <v>1929668.8399999999</v>
      </c>
      <c r="H26" s="19">
        <v>3300</v>
      </c>
    </row>
    <row r="27" spans="1:8" x14ac:dyDescent="0.2">
      <c r="A27" s="17" t="s">
        <v>33</v>
      </c>
      <c r="B27" s="18">
        <v>919840</v>
      </c>
      <c r="C27" s="18">
        <v>-254290.84</v>
      </c>
      <c r="D27" s="18">
        <f t="shared" si="0"/>
        <v>665549.16</v>
      </c>
      <c r="E27" s="18">
        <v>273971.18</v>
      </c>
      <c r="F27" s="18">
        <v>273750.33</v>
      </c>
      <c r="G27" s="18">
        <f t="shared" si="1"/>
        <v>391577.98000000004</v>
      </c>
      <c r="H27" s="19">
        <v>3400</v>
      </c>
    </row>
    <row r="28" spans="1:8" x14ac:dyDescent="0.2">
      <c r="A28" s="17" t="s">
        <v>34</v>
      </c>
      <c r="B28" s="18">
        <v>78548.100000000006</v>
      </c>
      <c r="C28" s="18">
        <v>-11780</v>
      </c>
      <c r="D28" s="18">
        <f t="shared" si="0"/>
        <v>66768.100000000006</v>
      </c>
      <c r="E28" s="18">
        <v>11219</v>
      </c>
      <c r="F28" s="18">
        <v>11219</v>
      </c>
      <c r="G28" s="18">
        <f t="shared" si="1"/>
        <v>55549.100000000006</v>
      </c>
      <c r="H28" s="19">
        <v>3500</v>
      </c>
    </row>
    <row r="29" spans="1:8" x14ac:dyDescent="0.2">
      <c r="A29" s="17" t="s">
        <v>35</v>
      </c>
      <c r="B29" s="18">
        <v>60000</v>
      </c>
      <c r="C29" s="18">
        <v>2485000</v>
      </c>
      <c r="D29" s="18">
        <f t="shared" si="0"/>
        <v>2545000</v>
      </c>
      <c r="E29" s="18">
        <v>753619.7</v>
      </c>
      <c r="F29" s="18">
        <v>753619.7</v>
      </c>
      <c r="G29" s="18">
        <f t="shared" si="1"/>
        <v>1791380.3</v>
      </c>
      <c r="H29" s="19">
        <v>3600</v>
      </c>
    </row>
    <row r="30" spans="1:8" x14ac:dyDescent="0.2">
      <c r="A30" s="17" t="s">
        <v>36</v>
      </c>
      <c r="B30" s="18">
        <v>174500</v>
      </c>
      <c r="C30" s="18">
        <v>117474.09</v>
      </c>
      <c r="D30" s="18">
        <f t="shared" si="0"/>
        <v>291974.08999999997</v>
      </c>
      <c r="E30" s="18">
        <v>148406.57</v>
      </c>
      <c r="F30" s="18">
        <v>148406.57</v>
      </c>
      <c r="G30" s="18">
        <f t="shared" si="1"/>
        <v>143567.51999999996</v>
      </c>
      <c r="H30" s="19">
        <v>3700</v>
      </c>
    </row>
    <row r="31" spans="1:8" x14ac:dyDescent="0.2">
      <c r="A31" s="17" t="s">
        <v>37</v>
      </c>
      <c r="B31" s="18">
        <v>223686.74</v>
      </c>
      <c r="C31" s="18">
        <v>347807.53</v>
      </c>
      <c r="D31" s="18">
        <f t="shared" si="0"/>
        <v>571494.27</v>
      </c>
      <c r="E31" s="18">
        <v>377003.63</v>
      </c>
      <c r="F31" s="18">
        <v>377003.63</v>
      </c>
      <c r="G31" s="18">
        <f t="shared" si="1"/>
        <v>194490.64</v>
      </c>
      <c r="H31" s="19">
        <v>3800</v>
      </c>
    </row>
    <row r="32" spans="1:8" x14ac:dyDescent="0.2">
      <c r="A32" s="17" t="s">
        <v>38</v>
      </c>
      <c r="B32" s="18">
        <v>397190</v>
      </c>
      <c r="C32" s="18">
        <v>194533.05</v>
      </c>
      <c r="D32" s="18">
        <f t="shared" si="0"/>
        <v>591723.05000000005</v>
      </c>
      <c r="E32" s="18">
        <v>350035.43</v>
      </c>
      <c r="F32" s="18">
        <v>350035.43</v>
      </c>
      <c r="G32" s="18">
        <f t="shared" si="1"/>
        <v>241687.62000000005</v>
      </c>
      <c r="H32" s="19">
        <v>3900</v>
      </c>
    </row>
    <row r="33" spans="1:8" x14ac:dyDescent="0.2">
      <c r="A33" s="15" t="s">
        <v>39</v>
      </c>
      <c r="B33" s="20">
        <f>SUM(B34:B42)</f>
        <v>448000</v>
      </c>
      <c r="C33" s="20">
        <f>SUM(C34:C42)</f>
        <v>197897.62</v>
      </c>
      <c r="D33" s="20">
        <f t="shared" si="0"/>
        <v>645897.62</v>
      </c>
      <c r="E33" s="20">
        <f>SUM(E34:E42)</f>
        <v>295805.71999999997</v>
      </c>
      <c r="F33" s="20">
        <f>SUM(F34:F42)</f>
        <v>295805.71999999997</v>
      </c>
      <c r="G33" s="20">
        <f t="shared" si="1"/>
        <v>350091.9</v>
      </c>
      <c r="H33" s="21">
        <v>0</v>
      </c>
    </row>
    <row r="34" spans="1:8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  <c r="H34" s="19">
        <v>4100</v>
      </c>
    </row>
    <row r="35" spans="1:8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  <c r="H35" s="19">
        <v>4200</v>
      </c>
    </row>
    <row r="36" spans="1:8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  <c r="H36" s="19">
        <v>4300</v>
      </c>
    </row>
    <row r="37" spans="1:8" x14ac:dyDescent="0.2">
      <c r="A37" s="17" t="s">
        <v>43</v>
      </c>
      <c r="B37" s="18">
        <v>157000</v>
      </c>
      <c r="C37" s="18">
        <v>0</v>
      </c>
      <c r="D37" s="18">
        <f t="shared" si="0"/>
        <v>157000</v>
      </c>
      <c r="E37" s="18">
        <v>11000</v>
      </c>
      <c r="F37" s="18">
        <v>11000</v>
      </c>
      <c r="G37" s="18">
        <f t="shared" si="1"/>
        <v>146000</v>
      </c>
      <c r="H37" s="19">
        <v>4400</v>
      </c>
    </row>
    <row r="38" spans="1:8" x14ac:dyDescent="0.2">
      <c r="A38" s="17" t="s">
        <v>44</v>
      </c>
      <c r="B38" s="18">
        <v>291000</v>
      </c>
      <c r="C38" s="18">
        <v>197897.62</v>
      </c>
      <c r="D38" s="18">
        <f t="shared" si="0"/>
        <v>488897.62</v>
      </c>
      <c r="E38" s="18">
        <v>284805.71999999997</v>
      </c>
      <c r="F38" s="18">
        <v>284805.71999999997</v>
      </c>
      <c r="G38" s="18">
        <f t="shared" si="1"/>
        <v>204091.90000000002</v>
      </c>
      <c r="H38" s="19">
        <v>4500</v>
      </c>
    </row>
    <row r="39" spans="1:8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  <c r="H39" s="19">
        <v>4600</v>
      </c>
    </row>
    <row r="40" spans="1:8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  <c r="H40" s="19">
        <v>4700</v>
      </c>
    </row>
    <row r="41" spans="1:8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  <c r="H41" s="19">
        <v>4800</v>
      </c>
    </row>
    <row r="42" spans="1:8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  <c r="H42" s="19">
        <v>4900</v>
      </c>
    </row>
    <row r="43" spans="1:8" x14ac:dyDescent="0.2">
      <c r="A43" s="15" t="s">
        <v>49</v>
      </c>
      <c r="B43" s="20">
        <f>SUM(B44:B52)</f>
        <v>80500</v>
      </c>
      <c r="C43" s="20">
        <f>SUM(C44:C52)</f>
        <v>147950.32</v>
      </c>
      <c r="D43" s="20">
        <f t="shared" si="0"/>
        <v>228450.32</v>
      </c>
      <c r="E43" s="20">
        <f>SUM(E44:E52)</f>
        <v>63250.32</v>
      </c>
      <c r="F43" s="20">
        <f>SUM(F44:F52)</f>
        <v>63250.32</v>
      </c>
      <c r="G43" s="20">
        <f t="shared" si="1"/>
        <v>165200</v>
      </c>
      <c r="H43" s="21">
        <v>0</v>
      </c>
    </row>
    <row r="44" spans="1:8" x14ac:dyDescent="0.2">
      <c r="A44" s="22" t="s">
        <v>50</v>
      </c>
      <c r="B44" s="18">
        <v>71500</v>
      </c>
      <c r="C44" s="18">
        <v>119000</v>
      </c>
      <c r="D44" s="18">
        <f t="shared" si="0"/>
        <v>190500</v>
      </c>
      <c r="E44" s="18">
        <v>34300</v>
      </c>
      <c r="F44" s="18">
        <v>34300</v>
      </c>
      <c r="G44" s="18">
        <f t="shared" si="1"/>
        <v>156200</v>
      </c>
      <c r="H44" s="19">
        <v>5100</v>
      </c>
    </row>
    <row r="45" spans="1:8" x14ac:dyDescent="0.2">
      <c r="A45" s="17" t="s">
        <v>51</v>
      </c>
      <c r="B45" s="18">
        <v>0</v>
      </c>
      <c r="C45" s="18">
        <v>28950.32</v>
      </c>
      <c r="D45" s="18">
        <f t="shared" si="0"/>
        <v>28950.32</v>
      </c>
      <c r="E45" s="18">
        <v>28950.32</v>
      </c>
      <c r="F45" s="18">
        <v>28950.32</v>
      </c>
      <c r="G45" s="18">
        <f t="shared" si="1"/>
        <v>0</v>
      </c>
      <c r="H45" s="19">
        <v>5200</v>
      </c>
    </row>
    <row r="46" spans="1:8" x14ac:dyDescent="0.2">
      <c r="A46" s="17" t="s">
        <v>52</v>
      </c>
      <c r="B46" s="18">
        <v>0</v>
      </c>
      <c r="C46" s="18">
        <v>0</v>
      </c>
      <c r="D46" s="18">
        <f t="shared" si="0"/>
        <v>0</v>
      </c>
      <c r="E46" s="18">
        <v>0</v>
      </c>
      <c r="F46" s="18">
        <v>0</v>
      </c>
      <c r="G46" s="18">
        <f t="shared" si="1"/>
        <v>0</v>
      </c>
      <c r="H46" s="19">
        <v>5300</v>
      </c>
    </row>
    <row r="47" spans="1:8" x14ac:dyDescent="0.2">
      <c r="A47" s="17" t="s">
        <v>53</v>
      </c>
      <c r="B47" s="18">
        <v>0</v>
      </c>
      <c r="C47" s="18">
        <v>0</v>
      </c>
      <c r="D47" s="18">
        <f t="shared" si="0"/>
        <v>0</v>
      </c>
      <c r="E47" s="18">
        <v>0</v>
      </c>
      <c r="F47" s="18">
        <v>0</v>
      </c>
      <c r="G47" s="18">
        <f t="shared" si="1"/>
        <v>0</v>
      </c>
      <c r="H47" s="19">
        <v>5400</v>
      </c>
    </row>
    <row r="48" spans="1:8" x14ac:dyDescent="0.2">
      <c r="A48" s="17" t="s">
        <v>54</v>
      </c>
      <c r="B48" s="18">
        <v>0</v>
      </c>
      <c r="C48" s="18">
        <v>0</v>
      </c>
      <c r="D48" s="18">
        <f t="shared" si="0"/>
        <v>0</v>
      </c>
      <c r="E48" s="18">
        <v>0</v>
      </c>
      <c r="F48" s="18">
        <v>0</v>
      </c>
      <c r="G48" s="18">
        <f t="shared" si="1"/>
        <v>0</v>
      </c>
      <c r="H48" s="19">
        <v>5500</v>
      </c>
    </row>
    <row r="49" spans="1:8" x14ac:dyDescent="0.2">
      <c r="A49" s="17" t="s">
        <v>55</v>
      </c>
      <c r="B49" s="18">
        <v>9000</v>
      </c>
      <c r="C49" s="18">
        <v>0</v>
      </c>
      <c r="D49" s="18">
        <f t="shared" si="0"/>
        <v>9000</v>
      </c>
      <c r="E49" s="18">
        <v>0</v>
      </c>
      <c r="F49" s="18">
        <v>0</v>
      </c>
      <c r="G49" s="18">
        <f t="shared" si="1"/>
        <v>9000</v>
      </c>
      <c r="H49" s="19">
        <v>5600</v>
      </c>
    </row>
    <row r="50" spans="1:8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  <c r="H50" s="19">
        <v>5700</v>
      </c>
    </row>
    <row r="51" spans="1:8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  <c r="H51" s="19">
        <v>5800</v>
      </c>
    </row>
    <row r="52" spans="1:8" x14ac:dyDescent="0.2">
      <c r="A52" s="17" t="s">
        <v>58</v>
      </c>
      <c r="B52" s="18">
        <v>0</v>
      </c>
      <c r="C52" s="18">
        <v>0</v>
      </c>
      <c r="D52" s="18">
        <f t="shared" si="0"/>
        <v>0</v>
      </c>
      <c r="E52" s="18">
        <v>0</v>
      </c>
      <c r="F52" s="18">
        <v>0</v>
      </c>
      <c r="G52" s="18">
        <f t="shared" si="1"/>
        <v>0</v>
      </c>
      <c r="H52" s="19">
        <v>5900</v>
      </c>
    </row>
    <row r="53" spans="1:8" x14ac:dyDescent="0.2">
      <c r="A53" s="15" t="s">
        <v>59</v>
      </c>
      <c r="B53" s="20">
        <f>SUM(B54:B56)</f>
        <v>0</v>
      </c>
      <c r="C53" s="20">
        <f>SUM(C54:C56)</f>
        <v>0</v>
      </c>
      <c r="D53" s="20">
        <f t="shared" si="0"/>
        <v>0</v>
      </c>
      <c r="E53" s="20">
        <f>SUM(E54:E56)</f>
        <v>0</v>
      </c>
      <c r="F53" s="20">
        <f>SUM(F54:F56)</f>
        <v>0</v>
      </c>
      <c r="G53" s="20">
        <f t="shared" si="1"/>
        <v>0</v>
      </c>
      <c r="H53" s="21">
        <v>0</v>
      </c>
    </row>
    <row r="54" spans="1:8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  <c r="H54" s="19">
        <v>6100</v>
      </c>
    </row>
    <row r="55" spans="1:8" x14ac:dyDescent="0.2">
      <c r="A55" s="17" t="s">
        <v>61</v>
      </c>
      <c r="B55" s="18">
        <v>0</v>
      </c>
      <c r="C55" s="18">
        <v>0</v>
      </c>
      <c r="D55" s="18">
        <f t="shared" si="0"/>
        <v>0</v>
      </c>
      <c r="E55" s="18">
        <v>0</v>
      </c>
      <c r="F55" s="18">
        <v>0</v>
      </c>
      <c r="G55" s="18">
        <f t="shared" si="1"/>
        <v>0</v>
      </c>
      <c r="H55" s="19">
        <v>6200</v>
      </c>
    </row>
    <row r="56" spans="1:8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  <c r="H56" s="19">
        <v>6300</v>
      </c>
    </row>
    <row r="57" spans="1:8" x14ac:dyDescent="0.2">
      <c r="A57" s="15" t="s">
        <v>63</v>
      </c>
      <c r="B57" s="20">
        <f>SUM(B58:B64)</f>
        <v>0</v>
      </c>
      <c r="C57" s="20">
        <f>SUM(C58:C64)</f>
        <v>0</v>
      </c>
      <c r="D57" s="20">
        <f t="shared" si="0"/>
        <v>0</v>
      </c>
      <c r="E57" s="20">
        <f>SUM(E58:E64)</f>
        <v>0</v>
      </c>
      <c r="F57" s="20">
        <f>SUM(F58:F64)</f>
        <v>0</v>
      </c>
      <c r="G57" s="20">
        <f t="shared" si="1"/>
        <v>0</v>
      </c>
      <c r="H57" s="21">
        <v>0</v>
      </c>
    </row>
    <row r="58" spans="1:8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  <c r="H58" s="19">
        <v>7100</v>
      </c>
    </row>
    <row r="59" spans="1:8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  <c r="H59" s="19">
        <v>7200</v>
      </c>
    </row>
    <row r="60" spans="1:8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  <c r="H60" s="19">
        <v>7300</v>
      </c>
    </row>
    <row r="61" spans="1:8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  <c r="H61" s="19">
        <v>7400</v>
      </c>
    </row>
    <row r="62" spans="1:8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  <c r="H62" s="19">
        <v>7500</v>
      </c>
    </row>
    <row r="63" spans="1:8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  <c r="H63" s="19">
        <v>7600</v>
      </c>
    </row>
    <row r="64" spans="1:8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  <c r="H64" s="19">
        <v>7900</v>
      </c>
    </row>
    <row r="65" spans="1:8" x14ac:dyDescent="0.2">
      <c r="A65" s="15" t="s">
        <v>71</v>
      </c>
      <c r="B65" s="20">
        <f>SUM(B66:B68)</f>
        <v>0</v>
      </c>
      <c r="C65" s="20">
        <f>SUM(C66:C68)</f>
        <v>0</v>
      </c>
      <c r="D65" s="20">
        <f t="shared" si="0"/>
        <v>0</v>
      </c>
      <c r="E65" s="20">
        <f>SUM(E66:E68)</f>
        <v>0</v>
      </c>
      <c r="F65" s="20">
        <f>SUM(F66:F68)</f>
        <v>0</v>
      </c>
      <c r="G65" s="20">
        <f t="shared" si="1"/>
        <v>0</v>
      </c>
      <c r="H65" s="21">
        <v>0</v>
      </c>
    </row>
    <row r="66" spans="1:8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  <c r="H66" s="19">
        <v>8100</v>
      </c>
    </row>
    <row r="67" spans="1:8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  <c r="H67" s="19">
        <v>8300</v>
      </c>
    </row>
    <row r="68" spans="1:8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  <c r="H68" s="19">
        <v>8500</v>
      </c>
    </row>
    <row r="69" spans="1:8" x14ac:dyDescent="0.2">
      <c r="A69" s="15" t="s">
        <v>75</v>
      </c>
      <c r="B69" s="20">
        <f>SUM(B70:B76)</f>
        <v>0</v>
      </c>
      <c r="C69" s="20">
        <f>SUM(C70:C76)</f>
        <v>0</v>
      </c>
      <c r="D69" s="20">
        <f t="shared" si="0"/>
        <v>0</v>
      </c>
      <c r="E69" s="20">
        <f>SUM(E70:E76)</f>
        <v>0</v>
      </c>
      <c r="F69" s="20">
        <f>SUM(F70:F76)</f>
        <v>0</v>
      </c>
      <c r="G69" s="20">
        <f t="shared" si="1"/>
        <v>0</v>
      </c>
      <c r="H69" s="21">
        <v>0</v>
      </c>
    </row>
    <row r="70" spans="1:8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  <c r="H70" s="19">
        <v>9100</v>
      </c>
    </row>
    <row r="71" spans="1:8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  <c r="H71" s="19">
        <v>9200</v>
      </c>
    </row>
    <row r="72" spans="1:8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  <c r="H72" s="19">
        <v>9300</v>
      </c>
    </row>
    <row r="73" spans="1:8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  <c r="H73" s="19">
        <v>9400</v>
      </c>
    </row>
    <row r="74" spans="1:8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  <c r="H74" s="19">
        <v>9500</v>
      </c>
    </row>
    <row r="75" spans="1:8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  <c r="H75" s="19">
        <v>9600</v>
      </c>
    </row>
    <row r="76" spans="1:8" x14ac:dyDescent="0.2">
      <c r="A76" s="23" t="s">
        <v>82</v>
      </c>
      <c r="B76" s="24">
        <v>0</v>
      </c>
      <c r="C76" s="24">
        <v>0</v>
      </c>
      <c r="D76" s="24">
        <f t="shared" si="2"/>
        <v>0</v>
      </c>
      <c r="E76" s="24">
        <v>0</v>
      </c>
      <c r="F76" s="24">
        <v>0</v>
      </c>
      <c r="G76" s="24">
        <f t="shared" si="3"/>
        <v>0</v>
      </c>
      <c r="H76" s="19">
        <v>9900</v>
      </c>
    </row>
    <row r="77" spans="1:8" x14ac:dyDescent="0.2">
      <c r="A77" s="25" t="s">
        <v>83</v>
      </c>
      <c r="B77" s="26">
        <f t="shared" ref="B77:G77" si="4">SUM(B5+B13+B23+B33+B43+B53+B57+B65+B69)</f>
        <v>18217715.32</v>
      </c>
      <c r="C77" s="26">
        <f t="shared" si="4"/>
        <v>3785760.8699999996</v>
      </c>
      <c r="D77" s="26">
        <f t="shared" si="4"/>
        <v>22003476.190000001</v>
      </c>
      <c r="E77" s="26">
        <f t="shared" si="4"/>
        <v>12254524.030000001</v>
      </c>
      <c r="F77" s="26">
        <f t="shared" si="4"/>
        <v>12246849.020000001</v>
      </c>
      <c r="G77" s="26">
        <f t="shared" si="4"/>
        <v>9748952.1600000001</v>
      </c>
    </row>
    <row r="79" spans="1:8" x14ac:dyDescent="0.2">
      <c r="A79" s="3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MIQ</cp:lastModifiedBy>
  <cp:lastPrinted>2024-10-31T17:56:10Z</cp:lastPrinted>
  <dcterms:created xsi:type="dcterms:W3CDTF">2024-10-31T17:47:41Z</dcterms:created>
  <dcterms:modified xsi:type="dcterms:W3CDTF">2024-10-31T17:56:15Z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