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4.Información contable\"/>
    </mc:Choice>
  </mc:AlternateContent>
  <bookViews>
    <workbookView xWindow="0" yWindow="0" windowWidth="15360" windowHeight="6435"/>
  </bookViews>
  <sheets>
    <sheet name="EVHP" sheetId="1" r:id="rId1"/>
  </sheets>
  <externalReferences>
    <externalReference r:id="rId2"/>
  </externalReferences>
  <definedNames>
    <definedName name="_xlnm.Print_Area" localSheetId="0">EVHP!$A$1:$I$48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3" i="1"/>
  <c r="F33" i="1"/>
  <c r="G32" i="1"/>
  <c r="E32" i="1"/>
  <c r="D32" i="1"/>
  <c r="H30" i="1"/>
  <c r="H29" i="1"/>
  <c r="H28" i="1"/>
  <c r="G27" i="1"/>
  <c r="F27" i="1"/>
  <c r="E27" i="1"/>
  <c r="D27" i="1"/>
  <c r="H27" i="1" s="1"/>
  <c r="H23" i="1"/>
  <c r="H22" i="1"/>
  <c r="E21" i="1"/>
  <c r="H21" i="1" s="1"/>
  <c r="E20" i="1"/>
  <c r="F34" i="1" s="1"/>
  <c r="G19" i="1"/>
  <c r="F19" i="1"/>
  <c r="E19" i="1"/>
  <c r="D19" i="1"/>
  <c r="H19" i="1" s="1"/>
  <c r="H17" i="1"/>
  <c r="D17" i="1"/>
  <c r="H16" i="1"/>
  <c r="D16" i="1"/>
  <c r="H15" i="1"/>
  <c r="D15" i="1"/>
  <c r="G14" i="1"/>
  <c r="G25" i="1" s="1"/>
  <c r="G38" i="1" s="1"/>
  <c r="F14" i="1"/>
  <c r="F25" i="1" s="1"/>
  <c r="E14" i="1"/>
  <c r="E25" i="1" s="1"/>
  <c r="E38" i="1" s="1"/>
  <c r="D14" i="1"/>
  <c r="D25" i="1" s="1"/>
  <c r="H12" i="1"/>
  <c r="D6" i="1"/>
  <c r="D38" i="1" l="1"/>
  <c r="H25" i="1"/>
  <c r="J25" i="1" s="1"/>
  <c r="H34" i="1"/>
  <c r="F32" i="1"/>
  <c r="F38" i="1" s="1"/>
  <c r="H14" i="1"/>
  <c r="H20" i="1"/>
  <c r="H32" i="1" l="1"/>
  <c r="H38" i="1"/>
  <c r="J38" i="1" s="1"/>
</calcChain>
</file>

<file path=xl/sharedStrings.xml><?xml version="1.0" encoding="utf-8"?>
<sst xmlns="http://schemas.openxmlformats.org/spreadsheetml/2006/main" count="34" uniqueCount="26">
  <si>
    <t>ESTADO DE VARIACIÓN DE LA HACIENDA PÚBLICA</t>
  </si>
  <si>
    <t>Al 30 de Junio del 2017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</si>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</sst>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5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42</xdr:row>
          <xdr:rowOff>142875</xdr:rowOff>
        </xdr:from>
        <xdr:to>
          <xdr:col>8</xdr:col>
          <xdr:colOff>123825</xdr:colOff>
          <xdr:row>46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j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>
        <row r="44">
          <cell r="J44">
            <v>45603395.280000001</v>
          </cell>
        </row>
        <row r="45">
          <cell r="J45">
            <v>3598</v>
          </cell>
        </row>
        <row r="46">
          <cell r="J46">
            <v>30336566.489999998</v>
          </cell>
        </row>
        <row r="50">
          <cell r="I50">
            <v>1991433.8399999999</v>
          </cell>
          <cell r="J50">
            <v>-114961.43000000156</v>
          </cell>
        </row>
        <row r="51">
          <cell r="I51">
            <v>-101907.07</v>
          </cell>
          <cell r="J51">
            <v>10709.76</v>
          </cell>
        </row>
        <row r="61">
          <cell r="I61">
            <v>68880456.810000002</v>
          </cell>
          <cell r="J61">
            <v>75839308.099999994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showGridLines="0" tabSelected="1" zoomScale="85" zoomScaleNormal="85" workbookViewId="0">
      <selection sqref="A1:G1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tr">
        <f>[1]EA!F7</f>
        <v>Museo Iconográfico del Quijote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4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5</v>
      </c>
      <c r="C9" s="15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11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f>SUM(D15:D17)</f>
        <v>75943559.769999996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75943559.769999996</v>
      </c>
      <c r="I14" s="27"/>
    </row>
    <row r="15" spans="1:10" x14ac:dyDescent="0.2">
      <c r="A15" s="20"/>
      <c r="B15" s="36" t="s">
        <v>13</v>
      </c>
      <c r="C15" s="36"/>
      <c r="D15" s="37">
        <f>+[1]ESF!J44</f>
        <v>45603395.280000001</v>
      </c>
      <c r="E15" s="37">
        <v>0</v>
      </c>
      <c r="F15" s="37">
        <v>0</v>
      </c>
      <c r="G15" s="37">
        <v>0</v>
      </c>
      <c r="H15" s="33">
        <f t="shared" ref="H15:H23" si="0">SUM(D15:G15)</f>
        <v>45603395.280000001</v>
      </c>
      <c r="I15" s="27"/>
    </row>
    <row r="16" spans="1:10" x14ac:dyDescent="0.2">
      <c r="A16" s="20"/>
      <c r="B16" s="36" t="s">
        <v>14</v>
      </c>
      <c r="C16" s="36"/>
      <c r="D16" s="37">
        <f>+[1]ESF!J45</f>
        <v>3598</v>
      </c>
      <c r="E16" s="37">
        <v>0</v>
      </c>
      <c r="F16" s="37">
        <v>0</v>
      </c>
      <c r="G16" s="37">
        <v>0</v>
      </c>
      <c r="H16" s="33">
        <f t="shared" si="0"/>
        <v>3598</v>
      </c>
      <c r="I16" s="27"/>
    </row>
    <row r="17" spans="1:10" x14ac:dyDescent="0.2">
      <c r="A17" s="20"/>
      <c r="B17" s="36" t="s">
        <v>15</v>
      </c>
      <c r="C17" s="36"/>
      <c r="D17" s="37">
        <f>+[1]ESF!J46</f>
        <v>30336566.489999998</v>
      </c>
      <c r="E17" s="37">
        <v>0</v>
      </c>
      <c r="F17" s="37">
        <v>0</v>
      </c>
      <c r="G17" s="37">
        <v>0</v>
      </c>
      <c r="H17" s="33">
        <f t="shared" si="0"/>
        <v>30336566.489999998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f>SUM(D20:D23)</f>
        <v>0</v>
      </c>
      <c r="E19" s="35">
        <f>SUM(E20:E23)</f>
        <v>-104251.67000000157</v>
      </c>
      <c r="F19" s="35">
        <f>SUM(F20:F23)</f>
        <v>0</v>
      </c>
      <c r="G19" s="35">
        <f>SUM(G20:G23)</f>
        <v>0</v>
      </c>
      <c r="H19" s="35">
        <f t="shared" si="0"/>
        <v>-104251.67000000157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f>+[1]ESF!J50</f>
        <v>-114961.43000000156</v>
      </c>
      <c r="F20" s="37">
        <v>0</v>
      </c>
      <c r="G20" s="37">
        <v>0</v>
      </c>
      <c r="H20" s="33">
        <f t="shared" si="0"/>
        <v>-114961.43000000156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f>+[1]ESF!J51</f>
        <v>10709.76</v>
      </c>
      <c r="F21" s="37">
        <v>0</v>
      </c>
      <c r="G21" s="37">
        <v>0</v>
      </c>
      <c r="H21" s="33">
        <f t="shared" si="0"/>
        <v>10709.76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21</v>
      </c>
      <c r="C25" s="38"/>
      <c r="D25" s="39">
        <f>D12+D14+D19</f>
        <v>75943559.769999996</v>
      </c>
      <c r="E25" s="39">
        <f>E12+E14+E19</f>
        <v>-104251.67000000157</v>
      </c>
      <c r="F25" s="39">
        <f>F12+F14+F19</f>
        <v>0</v>
      </c>
      <c r="G25" s="39">
        <f>G12+G14+G19</f>
        <v>0</v>
      </c>
      <c r="H25" s="39">
        <f>SUM(D25:G25)</f>
        <v>75839308.099999994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22</v>
      </c>
      <c r="C27" s="34"/>
      <c r="D27" s="35">
        <f>SUM(D28:D30)</f>
        <v>-8952629.7300000004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-8952629.7300000004</v>
      </c>
      <c r="I27" s="27"/>
    </row>
    <row r="28" spans="1:10" x14ac:dyDescent="0.2">
      <c r="A28" s="20"/>
      <c r="B28" s="36" t="s">
        <v>23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x14ac:dyDescent="0.2">
      <c r="A29" s="20"/>
      <c r="B29" s="36" t="s">
        <v>14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15</v>
      </c>
      <c r="C30" s="36"/>
      <c r="D30" s="37">
        <v>-8952629.7300000004</v>
      </c>
      <c r="E30" s="37">
        <v>0</v>
      </c>
      <c r="F30" s="37">
        <v>0</v>
      </c>
      <c r="G30" s="37">
        <v>0</v>
      </c>
      <c r="H30" s="33">
        <f>SUM(D30:G30)</f>
        <v>-8952629.7300000004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4</v>
      </c>
      <c r="B32" s="34" t="s">
        <v>16</v>
      </c>
      <c r="C32" s="34"/>
      <c r="D32" s="35">
        <f>SUM(D33:D36)</f>
        <v>0</v>
      </c>
      <c r="E32" s="35">
        <f>SUM(E33:E36)</f>
        <v>0</v>
      </c>
      <c r="F32" s="35">
        <f>SUM(F33:F36)</f>
        <v>1993778.4400000013</v>
      </c>
      <c r="G32" s="35">
        <f>SUM(G33:G36)</f>
        <v>0</v>
      </c>
      <c r="H32" s="35">
        <f>SUM(D32:G32)</f>
        <v>1993778.4400000013</v>
      </c>
      <c r="I32" s="27"/>
    </row>
    <row r="33" spans="1:10" x14ac:dyDescent="0.2">
      <c r="A33" s="20"/>
      <c r="B33" s="36" t="s">
        <v>17</v>
      </c>
      <c r="C33" s="36"/>
      <c r="D33" s="37">
        <v>0</v>
      </c>
      <c r="E33" s="37">
        <v>0</v>
      </c>
      <c r="F33" s="37">
        <f>+[1]ESF!I50</f>
        <v>1991433.8399999999</v>
      </c>
      <c r="G33" s="37">
        <v>0</v>
      </c>
      <c r="H33" s="33">
        <f>SUM(D33:G33)</f>
        <v>1991433.8399999999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0</v>
      </c>
      <c r="F34" s="37">
        <f>+[1]ESF!I51-E20-E21</f>
        <v>2344.6000000015574</v>
      </c>
      <c r="G34" s="37">
        <v>0</v>
      </c>
      <c r="H34" s="33">
        <f>SUM(D34:G34)</f>
        <v>2344.6000000015574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24</v>
      </c>
      <c r="C38" s="42"/>
      <c r="D38" s="43">
        <f>D25+D27+D32</f>
        <v>66990930.039999992</v>
      </c>
      <c r="E38" s="43">
        <f>E25+E27+E32</f>
        <v>-104251.67000000157</v>
      </c>
      <c r="F38" s="43">
        <f>F27+F32</f>
        <v>1993778.4400000013</v>
      </c>
      <c r="G38" s="43">
        <f>G25+G27+G32</f>
        <v>0</v>
      </c>
      <c r="H38" s="43">
        <f>SUM(D38:G38)</f>
        <v>68880456.809999987</v>
      </c>
      <c r="I38" s="44"/>
      <c r="J38" s="40">
        <f>+H38-[1]ESF!I61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25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126" spans="1:1" x14ac:dyDescent="0.2">
      <c r="A126" s="54"/>
    </row>
  </sheetData>
  <sheetProtection formatCells="0" selectLockedCells="1"/>
  <mergeCells count="29">
    <mergeCell ref="B34:C34"/>
    <mergeCell ref="B35:C35"/>
    <mergeCell ref="B36:C36"/>
    <mergeCell ref="B38:C38"/>
    <mergeCell ref="B41:I41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 verticalCentered="1"/>
  <pageMargins left="0.39370078740157483" right="0" top="0.43307086614173229" bottom="0.70866141732283472" header="0.39370078740157483" footer="0"/>
  <pageSetup scale="83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42</xdr:row>
                <xdr:rowOff>142875</xdr:rowOff>
              </from>
              <to>
                <xdr:col>8</xdr:col>
                <xdr:colOff>123825</xdr:colOff>
                <xdr:row>46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2017-11-26T05:29:03Z</dcterms:created>
  <dcterms:modified xsi:type="dcterms:W3CDTF">2017-11-26T05:29:29Z</dcterms:modified>
</cp:coreProperties>
</file>