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3_Información programática\"/>
    </mc:Choice>
  </mc:AlternateContent>
  <xr:revisionPtr revIDLastSave="0" documentId="13_ncr:1_{91DB11DC-F4E6-4CB3-A820-BAB4392585F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G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<sst xmlns="http://schemas.openxmlformats.org/spreadsheetml/2006/main" count="66" uniqueCount="66">
  <si>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</si>
  <si>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</si>
  <si>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</si>
  <si>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</si>
  <si>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</si>
  <si>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</si>
  <si>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</si>
  <si>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</si>
  <si>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</si>
  <si>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</si>
  <si>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</si>
  <si>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</si>
  <si>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</si>
  <si>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</si>
  <si>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</si>
  <si>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</si>
  <si>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</si>
  <si>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</si>
  <si>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</si>
  <si>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</si>
  <si>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</si>
  <si>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</si>
  <si>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</si>
  <si>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</si>
  <si>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</si>
  <si>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</si>
  <si>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</si>
  <si>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</si>
  <si>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</si>
  <si>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</si>
  <si>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</si>
  <si>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</si>
  <si>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</si>
  <si>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</si>
  <si>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</si>
  <si>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</si>
  <si>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</si>
  <si>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</si>
  <si>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</si>
  <si>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</si>
  <si>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</si>
  <si>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</si>
  <si>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</si>
  <si>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</si>
  <si>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</si>
  <si>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</si>
  <si>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</si>
  <si>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</si>
  <si>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</si>
  <si>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</si>
  <si>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</si>
  <si>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</si>
  <si>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</si>
  <si>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</si>
  <si>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</si>
  <si>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</si>
  <si>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</si>
  <si>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</si>
  <si>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</si>
  <si>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</si>
  <si>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</si>
  <si>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</si>
  <si>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</si>
  <si>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</si>
  <si>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</si>
  <si>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MUSEO ICONOGRAFICO DEL QUIJOTE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</si>
</sst>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14772244.899999999</v>
      </c>
      <c r="E9" s="16">
        <f>SUM(E10:E17)</f>
        <v>2076208.29</v>
      </c>
      <c r="F9" s="16">
        <f t="shared" ref="F9:I9" si="1">SUM(F10:F17)</f>
        <v>16848453.189999998</v>
      </c>
      <c r="G9" s="16">
        <f t="shared" si="1"/>
        <v>15246919.35</v>
      </c>
      <c r="H9" s="16">
        <f t="shared" si="1"/>
        <v>14873039.060000001</v>
      </c>
      <c r="I9" s="16">
        <f t="shared" si="1"/>
        <v>1601533.8400000003</v>
      </c>
    </row>
    <row r="10" spans="1:9" x14ac:dyDescent="0.2">
      <c r="A10" s="15" t="s">
        <v>43</v>
      </c>
      <c r="B10" s="6"/>
      <c r="C10" s="3" t="s">
        <v>4</v>
      </c>
      <c r="D10" s="17">
        <v>12136753.789999999</v>
      </c>
      <c r="E10" s="17">
        <v>1317494.22</v>
      </c>
      <c r="F10" s="17">
        <f t="shared" ref="F10:F17" si="2">D10+E10</f>
        <v>13454248.01</v>
      </c>
      <c r="G10" s="17">
        <v>12110868.869999999</v>
      </c>
      <c r="H10" s="17">
        <v>11747494.58</v>
      </c>
      <c r="I10" s="17">
        <f t="shared" ref="I10:I17" si="3">F10-G10</f>
        <v>1343379.1400000006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2635491.11</v>
      </c>
      <c r="E12" s="17">
        <v>758714.07</v>
      </c>
      <c r="F12" s="17">
        <f t="shared" si="2"/>
        <v>3394205.1799999997</v>
      </c>
      <c r="G12" s="17">
        <v>3136050.48</v>
      </c>
      <c r="H12" s="17">
        <v>3125544.48</v>
      </c>
      <c r="I12" s="17">
        <f t="shared" si="3"/>
        <v>258154.69999999972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2688617.99</v>
      </c>
      <c r="E18" s="16">
        <f>SUM(E19:E21)</f>
        <v>222544.26</v>
      </c>
      <c r="F18" s="16">
        <f t="shared" ref="F18:I18" si="4">SUM(F19:F21)</f>
        <v>2911162.25</v>
      </c>
      <c r="G18" s="16">
        <f t="shared" si="4"/>
        <v>2662137.2999999998</v>
      </c>
      <c r="H18" s="16">
        <f t="shared" si="4"/>
        <v>2658850.56</v>
      </c>
      <c r="I18" s="16">
        <f t="shared" si="4"/>
        <v>249024.95000000019</v>
      </c>
    </row>
    <row r="19" spans="1:9" x14ac:dyDescent="0.2">
      <c r="A19" s="15" t="s">
        <v>51</v>
      </c>
      <c r="B19" s="6"/>
      <c r="C19" s="3" t="s">
        <v>13</v>
      </c>
      <c r="D19" s="17">
        <v>2688617.99</v>
      </c>
      <c r="E19" s="17">
        <v>222544.26</v>
      </c>
      <c r="F19" s="17">
        <f t="shared" ref="F19:F21" si="5">D19+E19</f>
        <v>2911162.25</v>
      </c>
      <c r="G19" s="17">
        <v>2662137.2999999998</v>
      </c>
      <c r="H19" s="17">
        <v>2658850.56</v>
      </c>
      <c r="I19" s="17">
        <f t="shared" ref="I19:I21" si="6">F19-G19</f>
        <v>249024.95000000019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17460862.890000001</v>
      </c>
      <c r="E35" s="18">
        <f t="shared" ref="E35:I35" si="16">SUM(E6+E9+E18+E22+E25+E30+E32+E33+E34)</f>
        <v>2298752.5499999998</v>
      </c>
      <c r="F35" s="18">
        <f t="shared" si="16"/>
        <v>19759615.439999998</v>
      </c>
      <c r="G35" s="18">
        <f t="shared" si="16"/>
        <v>17909056.649999999</v>
      </c>
      <c r="H35" s="18">
        <f t="shared" si="16"/>
        <v>17531889.620000001</v>
      </c>
      <c r="I35" s="18">
        <f t="shared" si="16"/>
        <v>1850558.7900000005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2021-02-04T17:57:52Z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