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1_información contable\"/>
    </mc:Choice>
  </mc:AlternateContent>
  <xr:revisionPtr revIDLastSave="0" documentId="13_ncr:1_{1449F8C0-D455-4654-8653-E3B686DD23F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46" i="4"/>
  <c r="F2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<sst xmlns="http://schemas.openxmlformats.org/spreadsheetml/2006/main" count="60" uniqueCount="60">
  <si>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</si>
  <si>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</si>
  <si>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</si>
  <si>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</si>
  <si>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</si>
  <si>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</si>
  <si>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</si>
  <si>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</si>
  <si>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</si>
  <si>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</si>
  <si>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</si>
  <si>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</si>
  <si>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</si>
  <si>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</si>
  <si>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</si>
  <si>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</si>
  <si>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</si>
  <si>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</si>
  <si>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</si>
  <si>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</si>
  <si>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</si>
  <si>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</si>
  <si>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</si>
  <si>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</si>
  <si>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</si>
  <si>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</si>
  <si>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</si>
  <si>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</si>
  <si>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</si>
  <si>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</si>
  <si>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</si>
  <si>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</si>
  <si>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</si>
  <si>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</si>
  <si>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</si>
  <si>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</si>
  <si>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</si>
  <si>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</si>
  <si>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</si>
  <si>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</si>
  <si>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</si>
  <si>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</si>
  <si>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</si>
  <si>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</si>
  <si>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</si>
  <si>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</si>
  <si>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</si>
  <si>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</si>
  <si>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</si>
  <si>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</si>
  <si>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</si>
  <si>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</si>
  <si>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</si>
  <si>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</si>
  <si>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</si>
  <si>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</si>
  <si>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</si>
  <si>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</si>
  <si>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</si>
  <si>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MUSEO ICONOGRAFICO DEL QUIJOTE
Estado de Situación Financiera
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</si>
</sst>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XFD104857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1294075.98</v>
      </c>
      <c r="C5" s="12">
        <v>2773422.12</v>
      </c>
      <c r="D5" s="17"/>
      <c r="E5" s="11" t="s">
        <v>41</v>
      </c>
      <c r="F5" s="12">
        <v>277001.11</v>
      </c>
      <c r="G5" s="5">
        <v>727630.3</v>
      </c>
    </row>
    <row r="6" spans="1:7" x14ac:dyDescent="0.2">
      <c r="A6" s="30" t="s">
        <v>28</v>
      </c>
      <c r="B6" s="12">
        <v>134865.1</v>
      </c>
      <c r="C6" s="12">
        <v>265141.49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139244.38</v>
      </c>
      <c r="C8" s="12">
        <v>120153.4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1568185.46</v>
      </c>
      <c r="C13" s="10">
        <f>SUM(C5:C11)</f>
        <v>3158717.0100000002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277001.11</v>
      </c>
      <c r="G14" s="5">
        <f>SUM(G5:G12)</f>
        <v>727630.3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85329208.209999993</v>
      </c>
      <c r="C19" s="12">
        <v>70513483.650000006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-1072383.6599999999</v>
      </c>
      <c r="C21" s="12">
        <v>-1072383.6599999999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261533.79</v>
      </c>
      <c r="C22" s="12">
        <v>1574.86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84518358.340000004</v>
      </c>
      <c r="C26" s="10">
        <f>SUM(C16:C24)</f>
        <v>69442674.850000009</v>
      </c>
      <c r="D26" s="17"/>
      <c r="E26" s="39" t="s">
        <v>57</v>
      </c>
      <c r="F26" s="10">
        <f>SUM(F24+F14)</f>
        <v>277001.11</v>
      </c>
      <c r="G26" s="6">
        <f>SUM(G14+G24)</f>
        <v>727630.3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86086543.799999997</v>
      </c>
      <c r="C28" s="10">
        <f>C13+C26</f>
        <v>72601391.860000014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84695322.780000001</v>
      </c>
      <c r="G30" s="6">
        <f>SUM(G31:G33)</f>
        <v>69799598.219999999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45683395.280000001</v>
      </c>
      <c r="G31" s="5">
        <v>45603395.280000001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3598</v>
      </c>
      <c r="G32" s="5">
        <v>3598</v>
      </c>
    </row>
    <row r="33" spans="1:7" x14ac:dyDescent="0.2">
      <c r="A33" s="31"/>
      <c r="B33" s="15"/>
      <c r="C33" s="15"/>
      <c r="D33" s="17"/>
      <c r="E33" s="11" t="s">
        <v>51</v>
      </c>
      <c r="F33" s="12">
        <v>39008329.5</v>
      </c>
      <c r="G33" s="5">
        <v>24192604.940000001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1114219.9099999999</v>
      </c>
      <c r="G35" s="6">
        <f>SUM(G36:G40)</f>
        <v>2074163.34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-179591.51</v>
      </c>
      <c r="G36" s="5">
        <v>2100453.37</v>
      </c>
    </row>
    <row r="37" spans="1:7" x14ac:dyDescent="0.2">
      <c r="A37" s="31"/>
      <c r="B37" s="15"/>
      <c r="C37" s="15"/>
      <c r="D37" s="17"/>
      <c r="E37" s="11" t="s">
        <v>19</v>
      </c>
      <c r="F37" s="12">
        <v>1293811.42</v>
      </c>
      <c r="G37" s="5">
        <v>-26290.03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85809542.689999998</v>
      </c>
      <c r="G46" s="5">
        <f>SUM(G42+G35+G30)</f>
        <v>71873761.560000002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86086543.799999997</v>
      </c>
      <c r="G48" s="20">
        <f>G46+G26</f>
        <v>72601391.859999999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2020-08-18T00:38:21Z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