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C68" i="4" s="1"/>
  <c r="B24" i="4"/>
  <c r="B68" i="4" l="1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<sst xmlns="http://schemas.openxmlformats.org/spreadsheetml/2006/main" count="58" uniqueCount="58">
  <si>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</si>
  <si>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</si>
  <si>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</si>
  <si>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</si>
  <si>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</si>
  <si>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</si>
  <si>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</si>
  <si>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</si>
  <si>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</si>
  <si>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</si>
  <si>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</si>
  <si>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</si>
  <si>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</si>
  <si>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</si>
  <si>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</si>
  <si>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</si>
  <si>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</si>
  <si>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</si>
  <si>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</si>
  <si>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</si>
  <si>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</si>
  <si>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</si>
  <si>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</si>
  <si>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</si>
  <si>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</si>
  <si>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</si>
  <si>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</si>
  <si>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</si>
  <si>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</si>
  <si>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</si>
  <si>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</si>
  <si>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</si>
  <si>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</si>
  <si>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</si>
  <si>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</si>
  <si>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</si>
  <si>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</si>
  <si>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</si>
  <si>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</si>
  <si>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</si>
  <si>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</si>
  <si>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</si>
  <si>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</si>
  <si>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</si>
  <si>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</si>
  <si>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</si>
  <si>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</si>
  <si>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</si>
  <si>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</si>
  <si>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</si>
  <si>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</si>
  <si>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</si>
  <si>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</si>
  <si>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</si>
  <si>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</si>
  <si>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</si>
  <si>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</si>
  <si>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MUSEO ICONOGRAFICO DEL QUIJOTE
Estado de Actividades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</si>
</sst>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2643814.39</v>
      </c>
      <c r="C4" s="14">
        <f>SUM(C5:C11)</f>
        <v>1432648.82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0</v>
      </c>
      <c r="C9" s="15">
        <v>0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2643814.39</v>
      </c>
      <c r="C11" s="15">
        <v>1432648.82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15258444.619999999</v>
      </c>
      <c r="C13" s="14">
        <f>SUM(C14:C15)</f>
        <v>16104580.050000001</v>
      </c>
      <c r="D13" s="2"/>
    </row>
    <row r="14" spans="1:4" ht="22.5" x14ac:dyDescent="0.2">
      <c r="A14" s="8" t="s">
        <v>51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52</v>
      </c>
      <c r="B15" s="15">
        <v>15258444.619999999</v>
      </c>
      <c r="C15" s="15">
        <v>16104580.050000001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263520.78000000003</v>
      </c>
      <c r="C17" s="14">
        <f>SUM(C18:C22)</f>
        <v>263510.46000000002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263520.78000000003</v>
      </c>
      <c r="C22" s="15">
        <v>263510.46000000002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18165779.789999999</v>
      </c>
      <c r="C24" s="16">
        <f>SUM(C4+C13+C17)</f>
        <v>17800739.330000002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17467355.109999999</v>
      </c>
      <c r="C27" s="14">
        <f>SUM(C28:C30)</f>
        <v>15522034.85</v>
      </c>
      <c r="D27" s="2"/>
    </row>
    <row r="28" spans="1:5" ht="11.25" customHeight="1" x14ac:dyDescent="0.2">
      <c r="A28" s="8" t="s">
        <v>37</v>
      </c>
      <c r="B28" s="15">
        <v>9532599.5899999999</v>
      </c>
      <c r="C28" s="15">
        <v>10001835.939999999</v>
      </c>
      <c r="D28" s="4">
        <v>5110</v>
      </c>
    </row>
    <row r="29" spans="1:5" ht="11.25" customHeight="1" x14ac:dyDescent="0.2">
      <c r="A29" s="8" t="s">
        <v>16</v>
      </c>
      <c r="B29" s="15">
        <v>335018.71000000002</v>
      </c>
      <c r="C29" s="15">
        <v>318979.67</v>
      </c>
      <c r="D29" s="4">
        <v>5120</v>
      </c>
    </row>
    <row r="30" spans="1:5" ht="11.25" customHeight="1" x14ac:dyDescent="0.2">
      <c r="A30" s="8" t="s">
        <v>17</v>
      </c>
      <c r="B30" s="15">
        <v>7599736.8099999996</v>
      </c>
      <c r="C30" s="15">
        <v>5201219.24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473994.23999999999</v>
      </c>
      <c r="C32" s="14">
        <f>SUM(C33:C41)</f>
        <v>354894.33999999997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141000</v>
      </c>
      <c r="C36" s="15">
        <v>116000</v>
      </c>
      <c r="D36" s="4">
        <v>5240</v>
      </c>
    </row>
    <row r="37" spans="1:4" ht="11.25" customHeight="1" x14ac:dyDescent="0.2">
      <c r="A37" s="8" t="s">
        <v>22</v>
      </c>
      <c r="B37" s="15">
        <v>332994.24</v>
      </c>
      <c r="C37" s="15">
        <v>238894.34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227509.9</v>
      </c>
      <c r="C55" s="14">
        <f>SUM(C56:C61)</f>
        <v>78176.310000000012</v>
      </c>
      <c r="D55" s="2"/>
    </row>
    <row r="56" spans="1:4" ht="11.25" customHeight="1" x14ac:dyDescent="0.2">
      <c r="A56" s="8" t="s">
        <v>31</v>
      </c>
      <c r="B56" s="15">
        <v>52788.74</v>
      </c>
      <c r="C56" s="15">
        <v>61433.19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174712.77</v>
      </c>
      <c r="C58" s="15">
        <v>16733.55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8.39</v>
      </c>
      <c r="C61" s="15">
        <v>9.57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18168859.25</v>
      </c>
      <c r="C66" s="16">
        <f>C63+C55+C48+C43+C32+C27</f>
        <v>15955105.5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-3079.4600000008941</v>
      </c>
      <c r="C68" s="14">
        <f>C24-C66</f>
        <v>1845633.8300000019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cp:lastPrinted>2019-05-15T20:49:00Z</cp:lastPrinted>
  <dcterms:created xsi:type="dcterms:W3CDTF">2012-12-11T20:29:16Z</dcterms:created>
  <dcterms:modified xsi:type="dcterms:W3CDTF">2023-02-08T22:52:41Z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