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1_información contable\"/>
    </mc:Choice>
  </mc:AlternateContent>
  <xr:revisionPtr revIDLastSave="0" documentId="13_ncr:1_{09360675-537E-495C-910F-E076DD7A9E5E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<sst xmlns="http://schemas.openxmlformats.org/spreadsheetml/2006/main" count="892" uniqueCount="628">
  <si>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</si>
  <si>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</si>
  <si>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</si>
  <si>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</si>
  <si>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</si>
  <si>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</si>
  <si>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</si>
  <si>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</si>
  <si>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</si>
  <si>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</si>
  <si>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</si>
  <si>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</si>
  <si>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</si>
  <si>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</si>
  <si>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</si>
  <si>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</si>
  <si>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</si>
  <si>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</si>
  <si>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</si>
  <si>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</si>
  <si>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</si>
  <si>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</si>
  <si>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</si>
  <si>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</si>
  <si>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</si>
  <si>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</si>
  <si>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</si>
  <si>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</si>
  <si>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</si>
  <si>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</si>
  <si>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</si>
  <si>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</si>
  <si>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</si>
  <si>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</si>
  <si>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</si>
  <si>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</si>
  <si>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</si>
  <si>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</si>
  <si>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</si>
  <si>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</si>
  <si>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</si>
  <si>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</si>
  <si>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</si>
  <si>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</si>
  <si>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</si>
  <si>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</si>
  <si>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</si>
  <si>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</si>
  <si>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</si>
  <si>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</si>
  <si>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</si>
  <si>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</si>
  <si>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</si>
  <si>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</si>
  <si>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</si>
  <si>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</si>
  <si>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</si>
  <si>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</si>
  <si>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</si>
  <si>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</si>
  <si>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</si>
  <si>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</si>
  <si>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</si>
  <si>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</si>
  <si>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</si>
  <si>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</si>
  <si>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</si>
  <si>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</si>
  <si>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</si>
  <si>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</si>
  <si>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</si>
  <si>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</si>
  <si>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</si>
  <si>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</si>
  <si>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</si>
  <si>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</si>
  <si>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</si>
  <si>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</si>
  <si>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</si>
  <si>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</si>
  <si>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</si>
  <si>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</si>
  <si>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</si>
  <si>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</si>
  <si>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</si>
  <si>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</si>
  <si>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</si>
  <si>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</si>
  <si>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</si>
  <si>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</si>
  <si>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</si>
  <si>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</si>
  <si>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</si>
  <si>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</si>
  <si>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</si>
  <si>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</si>
  <si>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</si>
  <si>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</si>
  <si>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</si>
  <si>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</si>
  <si>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</si>
  <si>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</si>
  <si>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</si>
  <si>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</si>
  <si>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</si>
  <si>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</si>
  <si>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</si>
  <si>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</si>
  <si>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</si>
  <si>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</si>
  <si>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</si>
  <si>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</si>
  <si>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</si>
  <si>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</si>
  <si>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</si>
  <si>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</si>
  <si>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</si>
  <si>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</si>
  <si>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</si>
  <si>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</si>
  <si>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</si>
  <si>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</si>
  <si>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</si>
  <si>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</si>
  <si>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</si>
  <si>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</si>
  <si>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</si>
  <si>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</si>
  <si>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</si>
  <si>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</si>
  <si>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</si>
  <si>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</si>
  <si>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</si>
  <si>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</si>
  <si>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</si>
  <si>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</si>
  <si>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</si>
  <si>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</si>
  <si>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</si>
  <si>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</si>
  <si>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</si>
  <si>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</si>
  <si>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</si>
  <si>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</si>
  <si>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</si>
  <si>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</si>
  <si>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</si>
  <si>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</si>
  <si>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</si>
  <si>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</si>
  <si>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</si>
  <si>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</si>
  <si>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</si>
  <si>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</si>
  <si>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</si>
  <si>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</si>
  <si>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</si>
  <si>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</si>
  <si>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</si>
  <si>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</si>
  <si>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</si>
  <si>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</si>
  <si>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</si>
  <si>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</si>
  <si>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</si>
  <si>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</si>
  <si>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</si>
  <si>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</si>
  <si>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</si>
  <si>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</si>
  <si>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</si>
  <si>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</si>
  <si>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</si>
  <si>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</si>
  <si>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</si>
  <si>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</si>
  <si>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</si>
  <si>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</si>
  <si>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</si>
  <si>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</si>
  <si>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</si>
  <si>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</si>
  <si>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</si>
  <si>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</si>
  <si>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</si>
  <si>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</si>
  <si>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</si>
  <si>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</si>
  <si>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</si>
  <si>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</si>
  <si>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</si>
  <si>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</si>
  <si>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</si>
  <si>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</si>
  <si>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</si>
  <si>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</si>
  <si>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</si>
  <si>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</si>
  <si>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</si>
  <si>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</si>
  <si>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</si>
  <si>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</si>
  <si>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</si>
  <si>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</si>
  <si>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</si>
  <si>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</si>
  <si>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</si>
  <si>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</si>
  <si>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</si>
  <si>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</si>
  <si>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</si>
  <si>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</si>
  <si>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</si>
  <si>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</si>
  <si>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</si>
  <si>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</si>
  <si>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</si>
  <si>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</si>
  <si>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</si>
  <si>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</si>
  <si>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</si>
  <si>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</si>
  <si>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</si>
  <si>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</si>
  <si>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</si>
  <si>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</si>
  <si>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</si>
  <si>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</si>
  <si>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</si>
  <si>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</si>
  <si>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</si>
  <si>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</si>
  <si>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</si>
  <si>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</si>
  <si>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</si>
  <si>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</si>
  <si>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</si>
  <si>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</si>
  <si>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</si>
  <si>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</si>
  <si>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</si>
  <si>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</si>
  <si>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</si>
  <si>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</si>
  <si>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</si>
  <si>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</si>
  <si>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</si>
  <si>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</si>
  <si>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</si>
  <si>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</si>
  <si>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</si>
  <si>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</si>
  <si>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</si>
  <si>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</si>
  <si>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</si>
  <si>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</si>
  <si>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</si>
  <si>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</si>
  <si>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</si>
  <si>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</si>
  <si>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</si>
  <si>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</si>
  <si>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</si>
  <si>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</si>
  <si>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</si>
  <si>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</si>
  <si>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</si>
  <si>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</si>
  <si>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</si>
  <si>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</si>
  <si>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</si>
  <si>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</si>
  <si>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</si>
  <si>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</si>
  <si>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</si>
  <si>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</si>
  <si>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</si>
  <si>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</si>
  <si>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</si>
  <si>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</si>
  <si>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</si>
  <si>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</si>
  <si>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</si>
  <si>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</si>
  <si>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</si>
  <si>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</si>
  <si>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</si>
  <si>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</si>
  <si>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</si>
  <si>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</si>
  <si>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</si>
  <si>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</si>
  <si>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</si>
  <si>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</si>
  <si>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</si>
  <si>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</si>
  <si>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</si>
  <si>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</si>
  <si>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</si>
  <si>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</si>
  <si>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</si>
  <si>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</si>
  <si>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</si>
  <si>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</si>
  <si>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</si>
  <si>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</si>
  <si>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</si>
  <si>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</si>
  <si>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</si>
  <si>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</si>
  <si>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</si>
  <si>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</si>
  <si>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</si>
  <si>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</si>
  <si>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</si>
  <si>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</si>
  <si>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</si>
  <si>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</si>
  <si>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</si>
  <si>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</si>
  <si>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</si>
  <si>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</si>
  <si>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</si>
  <si>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</si>
  <si>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</si>
  <si>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</si>
  <si>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</si>
  <si>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</si>
  <si>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</si>
  <si>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</si>
  <si>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</si>
  <si>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</si>
  <si>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</si>
  <si>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</si>
  <si>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</si>
  <si>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</si>
  <si>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</si>
  <si>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</si>
  <si>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</si>
  <si>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</si>
  <si>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</si>
  <si>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</si>
  <si>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</si>
  <si>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</si>
  <si>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</si>
  <si>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</si>
  <si>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</si>
  <si>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</si>
  <si>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</si>
  <si>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</si>
  <si>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</si>
  <si>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</si>
  <si>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</si>
  <si>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</si>
  <si>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</si>
  <si>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</si>
  <si>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</si>
  <si>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</si>
  <si>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</si>
  <si>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</si>
  <si>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</si>
  <si>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</si>
  <si>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</si>
  <si>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</si>
  <si>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</si>
  <si>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</si>
  <si>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</si>
  <si>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</si>
  <si>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</si>
  <si>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</si>
  <si>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</si>
  <si>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</si>
  <si>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</si>
  <si>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</si>
  <si>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</si>
  <si>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</si>
  <si>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</si>
  <si>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</si>
  <si>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</si>
  <si>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</si>
  <si>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</si>
  <si>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</si>
  <si>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</si>
  <si>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</si>
  <si>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</si>
  <si>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</si>
  <si>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</si>
  <si>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</si>
  <si>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</si>
  <si>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</si>
  <si>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</si>
  <si>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</si>
  <si>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</si>
  <si>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</si>
  <si>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</si>
  <si>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</si>
  <si>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</si>
  <si>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</si>
  <si>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</si>
  <si>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</si>
  <si>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</si>
  <si>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</si>
  <si>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</si>
  <si>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</si>
  <si>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</si>
  <si>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</si>
  <si>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</si>
  <si>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</si>
  <si>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</si>
  <si>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</si>
  <si>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</si>
  <si>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</si>
  <si>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</si>
  <si>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</si>
  <si>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</si>
  <si>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</si>
  <si>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</si>
  <si>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</si>
  <si>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</si>
  <si>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</si>
  <si>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</si>
  <si>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</si>
  <si>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</si>
  <si>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</si>
  <si>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</si>
  <si>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</si>
  <si>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</si>
  <si>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</si>
  <si>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</si>
  <si>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</si>
  <si>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</si>
  <si>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</si>
  <si>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</si>
  <si>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</si>
  <si>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</si>
  <si>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</si>
  <si>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</si>
  <si>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</si>
  <si>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</si>
  <si>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</si>
  <si>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</si>
  <si>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</si>
  <si>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</si>
  <si>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</si>
  <si>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</si>
  <si>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</si>
  <si>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</si>
  <si>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</si>
  <si>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</si>
  <si>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</si>
  <si>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</si>
  <si>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</si>
  <si>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</si>
  <si>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</si>
  <si>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</si>
  <si>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</si>
  <si>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</si>
  <si>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</si>
  <si>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</si>
  <si>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</si>
  <si>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</si>
  <si>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</si>
  <si>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</si>
  <si>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</si>
  <si>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</si>
  <si>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</si>
  <si>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</si>
  <si>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</si>
  <si>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</si>
  <si>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</si>
  <si>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</si>
  <si>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</si>
  <si>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</si>
  <si>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</si>
  <si>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</si>
  <si>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</si>
  <si>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</si>
  <si>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</si>
  <si>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</si>
  <si>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</si>
  <si>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</si>
  <si>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</si>
  <si>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</si>
  <si>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</si>
  <si>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</si>
  <si>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</si>
  <si>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</si>
  <si>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</si>
  <si>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</si>
  <si>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</si>
  <si>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</si>
  <si>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</si>
  <si>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</si>
  <si>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</si>
  <si>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</si>
  <si>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</si>
  <si>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</si>
  <si>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</si>
  <si>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</si>
  <si>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</si>
  <si>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</si>
  <si>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</si>
  <si>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</si>
  <si>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</si>
  <si>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</si>
  <si>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</si>
  <si>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</si>
  <si>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</si>
  <si>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</si>
  <si>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</si>
  <si>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</si>
  <si>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</si>
  <si>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</si>
  <si>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</si>
  <si>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</si>
  <si>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</si>
  <si>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</si>
  <si>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</si>
  <si>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</si>
  <si>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</si>
  <si>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</si>
  <si>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</si>
  <si>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</si>
  <si>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</si>
  <si>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</si>
  <si>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</si>
  <si>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</si>
  <si>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</si>
  <si>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</si>
  <si>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</si>
  <si>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</si>
  <si>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</si>
  <si>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</si>
  <si>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</si>
  <si>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</si>
  <si>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</si>
  <si>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</si>
  <si>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</si>
  <si>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</si>
  <si>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</si>
  <si>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</si>
  <si>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</si>
  <si>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</si>
  <si>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</si>
  <si>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</si>
  <si>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</si>
  <si>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</si>
  <si>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</si>
  <si>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</si>
  <si>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</si>
  <si>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</si>
  <si>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</si>
  <si>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</si>
  <si>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</si>
  <si>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</si>
  <si>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</si>
  <si>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</si>
  <si>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</si>
  <si>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</si>
  <si>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</si>
  <si>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</si>
  <si>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</si>
  <si>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</si>
  <si>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</si>
  <si>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</si>
  <si>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</si>
  <si>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</si>
  <si>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</si>
  <si>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</si>
  <si>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</si>
  <si>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</si>
  <si>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</si>
  <si>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</si>
  <si>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</si>
  <si>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</si>
  <si>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</si>
  <si>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</si>
  <si>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</si>
  <si>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</si>
  <si>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</si>
  <si>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</si>
  <si>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</si>
  <si>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</si>
  <si>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</si>
  <si>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</si>
  <si>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</si>
  <si>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</si>
  <si>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</si>
  <si>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</si>
  <si>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</si>
  <si>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</si>
  <si>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</si>
  <si>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</si>
  <si>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</si>
  <si>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</si>
  <si>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</si>
  <si>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</si>
  <si>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</si>
  <si>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</si>
  <si>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</si>
  <si>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</si>
  <si>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</si>
  <si>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</si>
  <si>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</si>
  <si>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</si>
  <si>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</si>
  <si>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</si>
  <si>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</si>
  <si>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</si>
  <si>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</si>
  <si>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</si>
  <si>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</si>
  <si>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</si>
  <si>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</si>
  <si>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</si>
  <si>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</si>
  <si>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</si>
  <si>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</si>
  <si>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</si>
  <si>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</si>
  <si>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</si>
  <si>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</si>
  <si>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</si>
  <si>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</si>
  <si>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</si>
  <si>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</si>
  <si>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MUSEO ICONOGRAFICO DEL QUIJOTE</t>
  </si>
  <si>
    <t>Correspondiente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</si>
</sst>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8573070.9100000001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4.3499999999999996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4.3499999999999996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80000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80000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8493075.2599999998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8691749.6400000006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52857.43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52857.43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33774.559999999998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33766.449999999997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8.11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8672666.7700000014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zoomScaleNormal="100" workbookViewId="0">
      <selection activeCell="A5" sqref="A5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2877762.36</v>
      </c>
      <c r="D9" s="36">
        <v>28101.4</v>
      </c>
      <c r="E9" s="36">
        <v>-42157.5</v>
      </c>
      <c r="F9" s="36">
        <f>C9+D9+E9</f>
        <v>2863706.26</v>
      </c>
    </row>
    <row r="10" spans="1:10" x14ac:dyDescent="0.2">
      <c r="A10" s="31">
        <v>7120</v>
      </c>
      <c r="B10" s="31" t="s">
        <v>124</v>
      </c>
      <c r="C10" s="36">
        <v>-2877762.36</v>
      </c>
      <c r="D10" s="36">
        <v>42157.5</v>
      </c>
      <c r="E10" s="36">
        <v>-28101.4</v>
      </c>
      <c r="F10" s="36">
        <f t="shared" ref="F10:F47" si="0">C10+D10+E10</f>
        <v>-2863706.26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102835.34</v>
      </c>
      <c r="D15" s="26">
        <v>230921.24</v>
      </c>
      <c r="E15" s="26">
        <v>112777.65</v>
      </c>
      <c r="F15" s="26">
        <v>78579.600000000006</v>
      </c>
      <c r="G15" s="26">
        <v>51191.25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32029.759999999998</v>
      </c>
      <c r="D20" s="26">
        <v>32029.759999999998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139244.38</v>
      </c>
    </row>
    <row r="33" spans="1:8" x14ac:dyDescent="0.2">
      <c r="A33" s="24">
        <v>1141</v>
      </c>
      <c r="B33" s="22" t="s">
        <v>223</v>
      </c>
      <c r="C33" s="26">
        <v>139244.38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85329208.209999993</v>
      </c>
      <c r="D62" s="26">
        <f t="shared" ref="D62:E62" si="0">SUM(D63:D70)</f>
        <v>0</v>
      </c>
      <c r="E62" s="26">
        <f t="shared" si="0"/>
        <v>1072383.6600000001</v>
      </c>
    </row>
    <row r="63" spans="1:9" x14ac:dyDescent="0.2">
      <c r="A63" s="24">
        <v>1241</v>
      </c>
      <c r="B63" s="22" t="s">
        <v>245</v>
      </c>
      <c r="C63" s="26">
        <v>667246.80000000005</v>
      </c>
      <c r="D63" s="26">
        <v>0</v>
      </c>
      <c r="E63" s="26">
        <v>561794.78</v>
      </c>
    </row>
    <row r="64" spans="1:9" x14ac:dyDescent="0.2">
      <c r="A64" s="24">
        <v>1242</v>
      </c>
      <c r="B64" s="22" t="s">
        <v>246</v>
      </c>
      <c r="C64" s="26">
        <v>138299.14000000001</v>
      </c>
      <c r="D64" s="26">
        <v>0</v>
      </c>
      <c r="E64" s="26">
        <v>68570.42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411527.67999999999</v>
      </c>
      <c r="D66" s="26">
        <v>0</v>
      </c>
      <c r="E66" s="26">
        <v>394393.69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62325.4</v>
      </c>
      <c r="D68" s="26">
        <v>0</v>
      </c>
      <c r="E68" s="26">
        <v>47624.77</v>
      </c>
    </row>
    <row r="69" spans="1:9" x14ac:dyDescent="0.2">
      <c r="A69" s="24">
        <v>1247</v>
      </c>
      <c r="B69" s="22" t="s">
        <v>251</v>
      </c>
      <c r="C69" s="26">
        <v>84049809.189999998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261533.79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261533.79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277001.11</v>
      </c>
      <c r="D110" s="26">
        <f>SUM(D111:D119)</f>
        <v>277001.11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-0.01</v>
      </c>
      <c r="D111" s="26">
        <f>C111</f>
        <v>-0.01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34800</v>
      </c>
      <c r="D112" s="26">
        <f t="shared" ref="D112:D119" si="1">C112</f>
        <v>34800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116672.67</v>
      </c>
      <c r="D117" s="26">
        <f t="shared" si="1"/>
        <v>116672.67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125528.45</v>
      </c>
      <c r="D119" s="26">
        <f t="shared" si="1"/>
        <v>125528.45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5" sqref="A5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360544.89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360544.89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360544.89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8082526.0199999996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8082526.0199999996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8082526.0199999996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50004.35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50004.35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50004.35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8672666.7700000014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8540694.9800000004</v>
      </c>
      <c r="D100" s="59">
        <f>C100/$C$99</f>
        <v>0.98478302078242985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4616670.26</v>
      </c>
      <c r="D101" s="59">
        <f t="shared" ref="D101:D164" si="0">C101/$C$99</f>
        <v>0.53232418383348068</v>
      </c>
      <c r="E101" s="58"/>
    </row>
    <row r="102" spans="1:5" x14ac:dyDescent="0.2">
      <c r="A102" s="56">
        <v>5111</v>
      </c>
      <c r="B102" s="53" t="s">
        <v>370</v>
      </c>
      <c r="C102" s="57">
        <v>1144195.45</v>
      </c>
      <c r="D102" s="59">
        <f t="shared" si="0"/>
        <v>0.1319312133561889</v>
      </c>
      <c r="E102" s="58"/>
    </row>
    <row r="103" spans="1:5" x14ac:dyDescent="0.2">
      <c r="A103" s="56">
        <v>5112</v>
      </c>
      <c r="B103" s="53" t="s">
        <v>371</v>
      </c>
      <c r="C103" s="57">
        <v>78023.95</v>
      </c>
      <c r="D103" s="59">
        <f t="shared" si="0"/>
        <v>8.9965349838986124E-3</v>
      </c>
      <c r="E103" s="58"/>
    </row>
    <row r="104" spans="1:5" x14ac:dyDescent="0.2">
      <c r="A104" s="56">
        <v>5113</v>
      </c>
      <c r="B104" s="53" t="s">
        <v>372</v>
      </c>
      <c r="C104" s="57">
        <v>909485.53</v>
      </c>
      <c r="D104" s="59">
        <f t="shared" si="0"/>
        <v>0.10486803587865741</v>
      </c>
      <c r="E104" s="58"/>
    </row>
    <row r="105" spans="1:5" x14ac:dyDescent="0.2">
      <c r="A105" s="56">
        <v>5114</v>
      </c>
      <c r="B105" s="53" t="s">
        <v>373</v>
      </c>
      <c r="C105" s="57">
        <v>353507.06</v>
      </c>
      <c r="D105" s="59">
        <f t="shared" si="0"/>
        <v>4.0761056474904772E-2</v>
      </c>
      <c r="E105" s="58"/>
    </row>
    <row r="106" spans="1:5" x14ac:dyDescent="0.2">
      <c r="A106" s="56">
        <v>5115</v>
      </c>
      <c r="B106" s="53" t="s">
        <v>374</v>
      </c>
      <c r="C106" s="57">
        <v>2116410.4500000002</v>
      </c>
      <c r="D106" s="59">
        <f t="shared" si="0"/>
        <v>0.24403225745061111</v>
      </c>
      <c r="E106" s="58"/>
    </row>
    <row r="107" spans="1:5" x14ac:dyDescent="0.2">
      <c r="A107" s="56">
        <v>5116</v>
      </c>
      <c r="B107" s="53" t="s">
        <v>375</v>
      </c>
      <c r="C107" s="57">
        <v>15047.82</v>
      </c>
      <c r="D107" s="59">
        <f t="shared" si="0"/>
        <v>1.7350856892199026E-3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192788.37</v>
      </c>
      <c r="D108" s="59">
        <f t="shared" si="0"/>
        <v>2.2229422058147399E-2</v>
      </c>
      <c r="E108" s="58"/>
    </row>
    <row r="109" spans="1:5" x14ac:dyDescent="0.2">
      <c r="A109" s="56">
        <v>5121</v>
      </c>
      <c r="B109" s="53" t="s">
        <v>377</v>
      </c>
      <c r="C109" s="57">
        <v>41664.639999999999</v>
      </c>
      <c r="D109" s="59">
        <f t="shared" si="0"/>
        <v>4.8041324663970677E-3</v>
      </c>
      <c r="E109" s="58"/>
    </row>
    <row r="110" spans="1:5" x14ac:dyDescent="0.2">
      <c r="A110" s="56">
        <v>5122</v>
      </c>
      <c r="B110" s="53" t="s">
        <v>378</v>
      </c>
      <c r="C110" s="57">
        <v>3035.51</v>
      </c>
      <c r="D110" s="59">
        <f t="shared" si="0"/>
        <v>3.5000883586352755E-4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80688.149999999994</v>
      </c>
      <c r="D112" s="59">
        <f t="shared" si="0"/>
        <v>9.3037299990715513E-3</v>
      </c>
      <c r="E112" s="58"/>
    </row>
    <row r="113" spans="1:5" x14ac:dyDescent="0.2">
      <c r="A113" s="56">
        <v>5125</v>
      </c>
      <c r="B113" s="53" t="s">
        <v>381</v>
      </c>
      <c r="C113" s="57">
        <v>11489.64</v>
      </c>
      <c r="D113" s="59">
        <f t="shared" si="0"/>
        <v>1.3248105000118664E-3</v>
      </c>
      <c r="E113" s="58"/>
    </row>
    <row r="114" spans="1:5" x14ac:dyDescent="0.2">
      <c r="A114" s="56">
        <v>5126</v>
      </c>
      <c r="B114" s="53" t="s">
        <v>382</v>
      </c>
      <c r="C114" s="57">
        <v>41389.519999999997</v>
      </c>
      <c r="D114" s="59">
        <f t="shared" si="0"/>
        <v>4.7724098132274932E-3</v>
      </c>
      <c r="E114" s="58"/>
    </row>
    <row r="115" spans="1:5" x14ac:dyDescent="0.2">
      <c r="A115" s="56">
        <v>5127</v>
      </c>
      <c r="B115" s="53" t="s">
        <v>383</v>
      </c>
      <c r="C115" s="57">
        <v>5815.94</v>
      </c>
      <c r="D115" s="59">
        <f t="shared" si="0"/>
        <v>6.7060572650135366E-4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8704.9699999999993</v>
      </c>
      <c r="D117" s="59">
        <f t="shared" si="0"/>
        <v>1.0037247170745381E-3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3731236.35</v>
      </c>
      <c r="D118" s="59">
        <f t="shared" si="0"/>
        <v>0.43022941489080174</v>
      </c>
      <c r="E118" s="58"/>
    </row>
    <row r="119" spans="1:5" x14ac:dyDescent="0.2">
      <c r="A119" s="56">
        <v>5131</v>
      </c>
      <c r="B119" s="53" t="s">
        <v>387</v>
      </c>
      <c r="C119" s="57">
        <v>74144.479999999996</v>
      </c>
      <c r="D119" s="59">
        <f t="shared" si="0"/>
        <v>8.5492135194766613E-3</v>
      </c>
      <c r="E119" s="58"/>
    </row>
    <row r="120" spans="1:5" x14ac:dyDescent="0.2">
      <c r="A120" s="56">
        <v>5132</v>
      </c>
      <c r="B120" s="53" t="s">
        <v>388</v>
      </c>
      <c r="C120" s="57">
        <v>217452.82</v>
      </c>
      <c r="D120" s="59">
        <f t="shared" si="0"/>
        <v>2.5073351227122034E-2</v>
      </c>
      <c r="E120" s="58"/>
    </row>
    <row r="121" spans="1:5" x14ac:dyDescent="0.2">
      <c r="A121" s="56">
        <v>5133</v>
      </c>
      <c r="B121" s="53" t="s">
        <v>389</v>
      </c>
      <c r="C121" s="57">
        <v>1694492.66</v>
      </c>
      <c r="D121" s="59">
        <f t="shared" si="0"/>
        <v>0.19538311628223665</v>
      </c>
      <c r="E121" s="58"/>
    </row>
    <row r="122" spans="1:5" x14ac:dyDescent="0.2">
      <c r="A122" s="56">
        <v>5134</v>
      </c>
      <c r="B122" s="53" t="s">
        <v>390</v>
      </c>
      <c r="C122" s="57">
        <v>207971.03</v>
      </c>
      <c r="D122" s="59">
        <f t="shared" si="0"/>
        <v>2.3980055444929767E-2</v>
      </c>
      <c r="E122" s="58"/>
    </row>
    <row r="123" spans="1:5" x14ac:dyDescent="0.2">
      <c r="A123" s="56">
        <v>5135</v>
      </c>
      <c r="B123" s="53" t="s">
        <v>391</v>
      </c>
      <c r="C123" s="57">
        <v>1326658.6000000001</v>
      </c>
      <c r="D123" s="59">
        <f t="shared" si="0"/>
        <v>0.15297008811512308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60796.95</v>
      </c>
      <c r="D125" s="59">
        <f t="shared" si="0"/>
        <v>7.0101794075964462E-3</v>
      </c>
      <c r="E125" s="58"/>
    </row>
    <row r="126" spans="1:5" x14ac:dyDescent="0.2">
      <c r="A126" s="56">
        <v>5138</v>
      </c>
      <c r="B126" s="53" t="s">
        <v>394</v>
      </c>
      <c r="C126" s="57">
        <v>50105.43</v>
      </c>
      <c r="D126" s="59">
        <f t="shared" si="0"/>
        <v>5.7773959646785777E-3</v>
      </c>
      <c r="E126" s="58"/>
    </row>
    <row r="127" spans="1:5" x14ac:dyDescent="0.2">
      <c r="A127" s="56">
        <v>5139</v>
      </c>
      <c r="B127" s="53" t="s">
        <v>395</v>
      </c>
      <c r="C127" s="57">
        <v>99614.38</v>
      </c>
      <c r="D127" s="59">
        <f t="shared" si="0"/>
        <v>1.1486014929638532E-2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98197.23</v>
      </c>
      <c r="D128" s="59">
        <f t="shared" si="0"/>
        <v>1.1322610749865116E-2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98197.23</v>
      </c>
      <c r="D143" s="59">
        <f t="shared" si="0"/>
        <v>1.1322610749865116E-2</v>
      </c>
      <c r="E143" s="58"/>
    </row>
    <row r="144" spans="1:5" x14ac:dyDescent="0.2">
      <c r="A144" s="56">
        <v>5251</v>
      </c>
      <c r="B144" s="53" t="s">
        <v>409</v>
      </c>
      <c r="C144" s="57">
        <v>98197.23</v>
      </c>
      <c r="D144" s="59">
        <f t="shared" si="0"/>
        <v>1.1322610749865116E-2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33774.559999999998</v>
      </c>
      <c r="D186" s="59">
        <f t="shared" si="1"/>
        <v>3.894368467704887E-3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33766.449999999997</v>
      </c>
      <c r="D199" s="59">
        <f t="shared" si="1"/>
        <v>3.8934333458773016E-3</v>
      </c>
      <c r="E199" s="58"/>
    </row>
    <row r="200" spans="1:5" x14ac:dyDescent="0.2">
      <c r="A200" s="56">
        <v>5531</v>
      </c>
      <c r="B200" s="53" t="s">
        <v>459</v>
      </c>
      <c r="C200" s="57">
        <v>33766.449999999997</v>
      </c>
      <c r="D200" s="59">
        <f t="shared" si="1"/>
        <v>3.8934333458773016E-3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8.11</v>
      </c>
      <c r="D209" s="59">
        <f t="shared" si="1"/>
        <v>9.3512182758521902E-7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8.11</v>
      </c>
      <c r="D218" s="59">
        <f t="shared" si="1"/>
        <v>9.3512182758521902E-7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Normal="100" workbookViewId="0">
      <selection activeCell="A5" sqref="A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45683395.280000001</v>
      </c>
    </row>
    <row r="9" spans="1:5" x14ac:dyDescent="0.2">
      <c r="A9" s="35">
        <v>3120</v>
      </c>
      <c r="B9" s="31" t="s">
        <v>477</v>
      </c>
      <c r="C9" s="36">
        <v>3598</v>
      </c>
    </row>
    <row r="10" spans="1:5" x14ac:dyDescent="0.2">
      <c r="A10" s="35">
        <v>3130</v>
      </c>
      <c r="B10" s="31" t="s">
        <v>478</v>
      </c>
      <c r="C10" s="36">
        <v>39008329.5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-179591.51</v>
      </c>
    </row>
    <row r="15" spans="1:5" x14ac:dyDescent="0.2">
      <c r="A15" s="35">
        <v>3220</v>
      </c>
      <c r="B15" s="31" t="s">
        <v>481</v>
      </c>
      <c r="C15" s="36">
        <v>1293811.42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5" zoomScaleNormal="100" workbookViewId="0">
      <selection activeCell="A5" sqref="A5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18000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1276075.98</v>
      </c>
      <c r="D9" s="36">
        <v>2773422.12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1294075.98</v>
      </c>
      <c r="D15" s="36">
        <f>SUM(D8:D14)</f>
        <v>2773422.12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85329208.209999993</v>
      </c>
    </row>
    <row r="29" spans="1:5" x14ac:dyDescent="0.2">
      <c r="A29" s="35">
        <v>1241</v>
      </c>
      <c r="B29" s="31" t="s">
        <v>245</v>
      </c>
      <c r="C29" s="36">
        <v>667246.80000000005</v>
      </c>
    </row>
    <row r="30" spans="1:5" x14ac:dyDescent="0.2">
      <c r="A30" s="35">
        <v>1242</v>
      </c>
      <c r="B30" s="31" t="s">
        <v>246</v>
      </c>
      <c r="C30" s="36">
        <v>138299.14000000001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411527.67999999999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62325.4</v>
      </c>
    </row>
    <row r="35" spans="1:5" x14ac:dyDescent="0.2">
      <c r="A35" s="35">
        <v>1247</v>
      </c>
      <c r="B35" s="31" t="s">
        <v>251</v>
      </c>
      <c r="C35" s="36">
        <v>84049809.189999998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0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27550.04</v>
      </c>
      <c r="D46" s="36">
        <f>D47+D56+D59+D65+D67+D69</f>
        <v>33774.559999999998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27546.080000000002</v>
      </c>
      <c r="D59" s="36">
        <f>SUM(D60:D64)</f>
        <v>33766.449999999997</v>
      </c>
    </row>
    <row r="60" spans="1:4" x14ac:dyDescent="0.2">
      <c r="A60" s="35">
        <v>5531</v>
      </c>
      <c r="B60" s="31" t="s">
        <v>459</v>
      </c>
      <c r="C60" s="36">
        <v>27546.080000000002</v>
      </c>
      <c r="D60" s="36">
        <v>33766.449999999997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3.96</v>
      </c>
      <c r="D69" s="36">
        <f>SUM(D70:D77)</f>
        <v>8.11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3.96</v>
      </c>
      <c r="D77" s="36">
        <v>8.11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98" orientation="landscape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2020-08-18T01:09:05Z</cp:lastPrinted>
  <dcterms:created xsi:type="dcterms:W3CDTF">2012-12-11T20:36:24Z</dcterms:created>
  <dcterms:modified xsi:type="dcterms:W3CDTF">2020-08-18T01:09:25Z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