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I24" i="1"/>
  <c r="I26" i="1" s="1"/>
  <c r="H24" i="1"/>
  <c r="G24" i="1"/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24" i="1" l="1"/>
  <c r="M17" i="1"/>
  <c r="M9" i="1"/>
  <c r="K26" i="1"/>
  <c r="H26" i="1"/>
  <c r="J26" i="1"/>
  <c r="G26" i="1"/>
  <c r="L24" i="1"/>
  <c r="L17" i="1"/>
  <c r="L9" i="1"/>
  <c r="L26" i="1" l="1"/>
  <c r="M26" i="1"/>
</calcChain>
</file>

<file path=xl/sharedStrings.xml><?xml version="1.0" encoding="utf-8"?>
<sst xmlns="http://schemas.openxmlformats.org/spreadsheetml/2006/main" count="41" uniqueCount="40">
  <si>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</si>
  <si>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</si>
  <si>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</si>
  <si>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</si>
  <si>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</si>
  <si>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</si>
  <si>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</si>
  <si>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</si>
  <si>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</si>
  <si>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</si>
  <si>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</si>
  <si>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</si>
  <si>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</si>
  <si>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</si>
  <si>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</si>
  <si>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</si>
  <si>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</si>
  <si>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</si>
  <si>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</si>
  <si>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</si>
  <si>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</si>
  <si>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G1023</t>
  </si>
  <si>
    <t>ADMINISTRACIÓN DE LOS RECURSOS HUMANOS, MATERIALES Y FINANCIEROS DEL MIQ</t>
  </si>
  <si>
    <t>MUEBLES DE OFICINA Y ESTANTERIA</t>
  </si>
  <si>
    <t>G2018</t>
  </si>
  <si>
    <t>DIRECCIÓN ESTRATÉGICA DEL MIQ</t>
  </si>
  <si>
    <t>CARROCERIAS Y REMOLQUES</t>
  </si>
  <si>
    <t>P0411</t>
  </si>
  <si>
    <t>DESARROLLO DEL PROGRAMA EDITORIAL DEL MIQ</t>
  </si>
  <si>
    <t>EQUIPO DE COMPUTO Y DE TECNOLOGIAS DE LA INFORMACI</t>
  </si>
  <si>
    <t>P0413</t>
  </si>
  <si>
    <t>DESARROLLO DEL PROGRAMA DE ARTES VISUALES DEL MUSEO ICONOGRÁFICO DEL QUIJOTE</t>
  </si>
  <si>
    <t>MUEBLES, EXCEPTO DE OFICINA Y ESTANTERIA</t>
  </si>
  <si>
    <t>OTROS MOBILIARIOS Y EQUIPOS DE ADMINISTRACION</t>
  </si>
  <si>
    <t>P2835</t>
  </si>
  <si>
    <t>DESARROLLO DE ACTIVIDADES DE FOMENTO A LA LECTURA</t>
  </si>
  <si>
    <t>MUSEO ICONOGRAFICO DEL QUIJOTE
Programas y Proyectos de Inversión
Del 1 de Enero al 31 de Diciembre de 2022</t>
  </si>
  <si>
    <t>Q1090</t>
  </si>
  <si>
    <t>Coloquio Cervantino Internacional</t>
  </si>
  <si>
    <t>Promoción nacional e internacional de investigaciones y difusión de la Obra Completa de Miguel de Cervantes Saavedra, así como la estimulación del enriquecimiento de la lengua española.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</si>
</sst>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8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4" fontId="7" fillId="0" borderId="0" xfId="1" applyFont="1" applyFill="1" applyBorder="1" applyAlignment="1" applyProtection="1">
      <alignment horizontal="center" vertical="center" wrapText="1"/>
    </xf>
    <xf numFmtId="9" fontId="8" fillId="0" borderId="0" xfId="2" applyFont="1" applyFill="1" applyBorder="1" applyAlignment="1" applyProtection="1">
      <alignment horizontal="center" vertical="center" wrapText="1"/>
    </xf>
    <xf numFmtId="9" fontId="8" fillId="0" borderId="9" xfId="2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workbookViewId="0">
      <selection activeCell="K22" sqref="K2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7" t="s">
        <v>36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2:13" ht="13.15" customHeight="1" x14ac:dyDescent="0.2">
      <c r="B2" s="80" t="s">
        <v>0</v>
      </c>
      <c r="C2" s="81"/>
      <c r="D2" s="86" t="s">
        <v>1</v>
      </c>
      <c r="E2" s="89" t="s">
        <v>2</v>
      </c>
      <c r="F2" s="86" t="s">
        <v>3</v>
      </c>
      <c r="G2" s="90" t="s">
        <v>4</v>
      </c>
      <c r="H2" s="90"/>
      <c r="I2" s="90"/>
      <c r="J2" s="90"/>
      <c r="K2" s="90"/>
      <c r="L2" s="90"/>
      <c r="M2" s="91"/>
    </row>
    <row r="3" spans="2:13" ht="13.15" customHeight="1" x14ac:dyDescent="0.2">
      <c r="B3" s="82"/>
      <c r="C3" s="83"/>
      <c r="D3" s="87"/>
      <c r="E3" s="89"/>
      <c r="F3" s="87"/>
      <c r="G3" s="92" t="s">
        <v>20</v>
      </c>
      <c r="H3" s="94" t="s">
        <v>5</v>
      </c>
      <c r="I3" s="61" t="s">
        <v>6</v>
      </c>
      <c r="J3" s="61" t="s">
        <v>7</v>
      </c>
      <c r="K3" s="61" t="s">
        <v>8</v>
      </c>
      <c r="L3" s="64" t="s">
        <v>9</v>
      </c>
      <c r="M3" s="65"/>
    </row>
    <row r="4" spans="2:13" ht="13.15" customHeight="1" x14ac:dyDescent="0.2">
      <c r="B4" s="82"/>
      <c r="C4" s="83"/>
      <c r="D4" s="87"/>
      <c r="E4" s="89"/>
      <c r="F4" s="87"/>
      <c r="G4" s="82"/>
      <c r="H4" s="95"/>
      <c r="I4" s="96"/>
      <c r="J4" s="96"/>
      <c r="K4" s="62"/>
      <c r="L4" s="66" t="s">
        <v>10</v>
      </c>
      <c r="M4" s="68" t="s">
        <v>11</v>
      </c>
    </row>
    <row r="5" spans="2:13" x14ac:dyDescent="0.2">
      <c r="B5" s="84"/>
      <c r="C5" s="85"/>
      <c r="D5" s="88"/>
      <c r="E5" s="89"/>
      <c r="F5" s="88"/>
      <c r="G5" s="93"/>
      <c r="H5" s="66"/>
      <c r="I5" s="97"/>
      <c r="J5" s="97"/>
      <c r="K5" s="63"/>
      <c r="L5" s="67"/>
      <c r="M5" s="69"/>
    </row>
    <row r="6" spans="2:13" ht="13.15" customHeight="1" x14ac:dyDescent="0.2">
      <c r="B6" s="70" t="s">
        <v>12</v>
      </c>
      <c r="C6" s="71"/>
      <c r="D6" s="71"/>
      <c r="E6" s="21"/>
      <c r="F6" s="22"/>
      <c r="G6" s="23"/>
      <c r="H6" s="23"/>
      <c r="I6" s="23"/>
      <c r="J6" s="72"/>
      <c r="K6" s="72"/>
      <c r="L6" s="23"/>
      <c r="M6" s="24"/>
    </row>
    <row r="7" spans="2:13" ht="13.15" customHeight="1" x14ac:dyDescent="0.2">
      <c r="B7" s="25"/>
      <c r="C7" s="73" t="s">
        <v>13</v>
      </c>
      <c r="D7" s="73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14" si="0">+H9</f>
        <v>24000</v>
      </c>
      <c r="H9" s="36">
        <v>24000</v>
      </c>
      <c r="I9" s="36">
        <v>24000</v>
      </c>
      <c r="J9" s="36">
        <v>14081.25</v>
      </c>
      <c r="K9" s="36">
        <v>14081.25</v>
      </c>
      <c r="L9" s="37">
        <f t="shared" ref="L9:L14" si="1">IFERROR(K9/H9,0)</f>
        <v>0.58671874999999996</v>
      </c>
      <c r="M9" s="38">
        <f t="shared" ref="M9:M14" si="2">IFERROR(K9/I9,0)</f>
        <v>0.58671874999999996</v>
      </c>
    </row>
    <row r="10" spans="2:13" x14ac:dyDescent="0.2">
      <c r="B10" s="32" t="s">
        <v>24</v>
      </c>
      <c r="C10" s="33"/>
      <c r="D10" s="34" t="s">
        <v>25</v>
      </c>
      <c r="E10" s="29">
        <v>5420</v>
      </c>
      <c r="F10" s="30" t="s">
        <v>26</v>
      </c>
      <c r="G10" s="35">
        <f t="shared" si="0"/>
        <v>0</v>
      </c>
      <c r="H10" s="36">
        <v>0</v>
      </c>
      <c r="I10" s="36">
        <v>40000</v>
      </c>
      <c r="J10" s="36">
        <v>34730.400000000001</v>
      </c>
      <c r="K10" s="36">
        <v>34730.400000000001</v>
      </c>
      <c r="L10" s="37">
        <f t="shared" si="1"/>
        <v>0</v>
      </c>
      <c r="M10" s="38">
        <f t="shared" si="2"/>
        <v>0.86826000000000003</v>
      </c>
    </row>
    <row r="11" spans="2:13" ht="22.5" x14ac:dyDescent="0.2">
      <c r="B11" s="32" t="s">
        <v>27</v>
      </c>
      <c r="C11" s="33"/>
      <c r="D11" s="34" t="s">
        <v>28</v>
      </c>
      <c r="E11" s="29">
        <v>5150</v>
      </c>
      <c r="F11" s="30" t="s">
        <v>29</v>
      </c>
      <c r="G11" s="35">
        <f t="shared" si="0"/>
        <v>0</v>
      </c>
      <c r="H11" s="36">
        <v>0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22.5" x14ac:dyDescent="0.2">
      <c r="B12" s="32" t="s">
        <v>30</v>
      </c>
      <c r="C12" s="33"/>
      <c r="D12" s="34" t="s">
        <v>31</v>
      </c>
      <c r="E12" s="29">
        <v>5120</v>
      </c>
      <c r="F12" s="30" t="s">
        <v>32</v>
      </c>
      <c r="G12" s="35">
        <f t="shared" si="0"/>
        <v>0</v>
      </c>
      <c r="H12" s="36">
        <v>0</v>
      </c>
      <c r="I12" s="36">
        <v>31811.98</v>
      </c>
      <c r="J12" s="36">
        <v>31811.98</v>
      </c>
      <c r="K12" s="36">
        <v>31811.98</v>
      </c>
      <c r="L12" s="37">
        <f t="shared" si="1"/>
        <v>0</v>
      </c>
      <c r="M12" s="38">
        <f t="shared" si="2"/>
        <v>1</v>
      </c>
    </row>
    <row r="13" spans="2:13" x14ac:dyDescent="0.2">
      <c r="B13" s="32"/>
      <c r="C13" s="33"/>
      <c r="D13" s="34"/>
      <c r="E13" s="29">
        <v>5190</v>
      </c>
      <c r="F13" s="30" t="s">
        <v>33</v>
      </c>
      <c r="G13" s="35">
        <f t="shared" si="0"/>
        <v>0</v>
      </c>
      <c r="H13" s="36">
        <v>0</v>
      </c>
      <c r="I13" s="36">
        <v>25000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22.5" x14ac:dyDescent="0.2">
      <c r="B14" s="32" t="s">
        <v>34</v>
      </c>
      <c r="C14" s="33"/>
      <c r="D14" s="34" t="s">
        <v>35</v>
      </c>
      <c r="E14" s="29">
        <v>5110</v>
      </c>
      <c r="F14" s="30" t="s">
        <v>23</v>
      </c>
      <c r="G14" s="35">
        <f t="shared" si="0"/>
        <v>0</v>
      </c>
      <c r="H14" s="36">
        <v>0</v>
      </c>
      <c r="I14" s="36">
        <v>5000</v>
      </c>
      <c r="J14" s="36">
        <v>2809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74" t="s">
        <v>14</v>
      </c>
      <c r="C17" s="75"/>
      <c r="D17" s="75"/>
      <c r="E17" s="75"/>
      <c r="F17" s="75"/>
      <c r="G17" s="7">
        <f>SUM(G9:G14)</f>
        <v>24000</v>
      </c>
      <c r="H17" s="7">
        <f>SUM(H9:H14)</f>
        <v>24000</v>
      </c>
      <c r="I17" s="7">
        <f>SUM(I9:I14)</f>
        <v>125811.98</v>
      </c>
      <c r="J17" s="7">
        <f>SUM(J9:J14)</f>
        <v>83432.63</v>
      </c>
      <c r="K17" s="7">
        <f>SUM(K9:K14)</f>
        <v>80623.63</v>
      </c>
      <c r="L17" s="8">
        <f>IFERROR(K17/H17,0)</f>
        <v>3.3593179166666669</v>
      </c>
      <c r="M17" s="9">
        <f>IFERROR(K17/I17,0)</f>
        <v>0.6408263346622477</v>
      </c>
    </row>
    <row r="18" spans="2:13" ht="4.9000000000000004" customHeight="1" x14ac:dyDescent="0.2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76" t="s">
        <v>15</v>
      </c>
      <c r="C19" s="73"/>
      <c r="D19" s="73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73" t="s">
        <v>16</v>
      </c>
      <c r="D20" s="73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s="52" customFormat="1" ht="45" x14ac:dyDescent="0.25">
      <c r="B22" s="53" t="s">
        <v>37</v>
      </c>
      <c r="C22" s="54"/>
      <c r="D22" s="55" t="s">
        <v>38</v>
      </c>
      <c r="E22" s="55"/>
      <c r="F22" s="55" t="s">
        <v>39</v>
      </c>
      <c r="G22" s="56">
        <v>0</v>
      </c>
      <c r="H22" s="56">
        <v>0</v>
      </c>
      <c r="I22" s="56">
        <v>1684403.88</v>
      </c>
      <c r="J22" s="56">
        <v>1677386.75</v>
      </c>
      <c r="K22" s="56">
        <v>1677386.75</v>
      </c>
      <c r="L22" s="57">
        <v>0</v>
      </c>
      <c r="M22" s="58">
        <v>0.62590819535930287</v>
      </c>
    </row>
    <row r="23" spans="2:13" x14ac:dyDescent="0.2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74" t="s">
        <v>17</v>
      </c>
      <c r="C24" s="75"/>
      <c r="D24" s="75"/>
      <c r="E24" s="75"/>
      <c r="F24" s="75"/>
      <c r="G24" s="7">
        <f>SUM(G22)</f>
        <v>0</v>
      </c>
      <c r="H24" s="7">
        <f>SUM(H22)</f>
        <v>0</v>
      </c>
      <c r="I24" s="7">
        <f>SUM(I22)</f>
        <v>1684403.88</v>
      </c>
      <c r="J24" s="7">
        <f>SUM(J22)</f>
        <v>1677386.75</v>
      </c>
      <c r="K24" s="7">
        <f>SUM(K22)</f>
        <v>1677386.75</v>
      </c>
      <c r="L24" s="8">
        <f>IFERROR(K24/H24,0)</f>
        <v>0</v>
      </c>
      <c r="M24" s="9">
        <f>IFERROR(K24/I24,0)</f>
        <v>0.99583405732834107</v>
      </c>
    </row>
    <row r="25" spans="2:13" x14ac:dyDescent="0.2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59" t="s">
        <v>18</v>
      </c>
      <c r="C26" s="60"/>
      <c r="D26" s="60"/>
      <c r="E26" s="60"/>
      <c r="F26" s="60"/>
      <c r="G26" s="10">
        <f>+G17+G24</f>
        <v>24000</v>
      </c>
      <c r="H26" s="10">
        <f>+H17+H24</f>
        <v>24000</v>
      </c>
      <c r="I26" s="10">
        <f>+I17+I24</f>
        <v>1810215.8599999999</v>
      </c>
      <c r="J26" s="10">
        <f>+J17+J24</f>
        <v>1760819.38</v>
      </c>
      <c r="K26" s="10">
        <f>+K17+K24</f>
        <v>1758010.38</v>
      </c>
      <c r="L26" s="11">
        <f>IFERROR(K26/H26,0)</f>
        <v>73.250432500000002</v>
      </c>
      <c r="M26" s="12">
        <f>IFERROR(K26/I26,0)</f>
        <v>0.97116063274354469</v>
      </c>
    </row>
    <row r="27" spans="2:13" x14ac:dyDescent="0.2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Lenovo</cp:lastModifiedBy>
  <dcterms:created xsi:type="dcterms:W3CDTF">2020-08-06T19:52:58Z</dcterms:created>
  <dcterms:modified xsi:type="dcterms:W3CDTF">2023-02-08T23:26:49Z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