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760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7" i="1"/>
  <c r="G6" i="1" s="1"/>
  <c r="G16" i="1"/>
  <c r="G15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<sst xmlns="http://schemas.openxmlformats.org/spreadsheetml/2006/main" count="27" uniqueCount="27">
  <si>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</si>
  <si>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</si>
  <si>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</si>
  <si>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</si>
  <si>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</si>
  <si>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</si>
  <si>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</si>
  <si>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</si>
  <si>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</si>
  <si>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</si>
  <si>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</si>
  <si>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</si>
  <si>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</si>
  <si>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</si>
  <si>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</si>
  <si>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</si>
  <si>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</si>
  <si>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</si>
  <si>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</si>
  <si>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</si>
  <si>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</si>
  <si>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</si>
  <si>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</si>
  <si>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</si>
  <si>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</si>
  <si>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</si>
  <si>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MUSEO ICONOGRAFICO DEL QUIJOTE
Estado Analítico del Activo
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</si>
</sst>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72601391.860000014</v>
      </c>
      <c r="D4" s="13">
        <f>SUM(D6+D15)</f>
        <v>65030357.130000003</v>
      </c>
      <c r="E4" s="13">
        <f>SUM(E6+E15)</f>
        <v>52945663.140000001</v>
      </c>
      <c r="F4" s="13">
        <f>SUM(F6+F15)</f>
        <v>84686085.850000009</v>
      </c>
      <c r="G4" s="13">
        <f>SUM(G6+G15)</f>
        <v>12084693.990000004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3158717.0100000002</v>
      </c>
      <c r="D6" s="13">
        <f>SUM(D7:D13)</f>
        <v>29463844.030000001</v>
      </c>
      <c r="E6" s="13">
        <f>SUM(E7:E13)</f>
        <v>29111322</v>
      </c>
      <c r="F6" s="13">
        <f>SUM(F7:F13)</f>
        <v>3511239.0399999977</v>
      </c>
      <c r="G6" s="13">
        <f>SUM(G7:G13)</f>
        <v>352522.0299999977</v>
      </c>
    </row>
    <row r="7" spans="1:7" x14ac:dyDescent="0.2">
      <c r="A7" s="3">
        <v>1110</v>
      </c>
      <c r="B7" s="7" t="s">
        <v>9</v>
      </c>
      <c r="C7" s="18">
        <v>2773422.12</v>
      </c>
      <c r="D7" s="18">
        <v>14230217.029999999</v>
      </c>
      <c r="E7" s="18">
        <v>14973932.32</v>
      </c>
      <c r="F7" s="18">
        <f>C7+D7-E7</f>
        <v>2029706.8299999982</v>
      </c>
      <c r="G7" s="18">
        <f t="shared" ref="G7:G13" si="0">F7-C7</f>
        <v>-743715.2900000019</v>
      </c>
    </row>
    <row r="8" spans="1:7" x14ac:dyDescent="0.2">
      <c r="A8" s="3">
        <v>1120</v>
      </c>
      <c r="B8" s="7" t="s">
        <v>10</v>
      </c>
      <c r="C8" s="18">
        <v>265141.49</v>
      </c>
      <c r="D8" s="18">
        <v>15177231.289999999</v>
      </c>
      <c r="E8" s="18">
        <v>14099081.43</v>
      </c>
      <c r="F8" s="18">
        <f t="shared" ref="F8:F13" si="1">C8+D8-E8</f>
        <v>1343291.3499999996</v>
      </c>
      <c r="G8" s="18">
        <f t="shared" si="0"/>
        <v>1078149.8599999996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120153.4</v>
      </c>
      <c r="D10" s="18">
        <v>56395.71</v>
      </c>
      <c r="E10" s="18">
        <v>38308.25</v>
      </c>
      <c r="F10" s="18">
        <f t="shared" si="1"/>
        <v>138240.85999999999</v>
      </c>
      <c r="G10" s="18">
        <f t="shared" si="0"/>
        <v>18087.459999999992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69442674.850000009</v>
      </c>
      <c r="D15" s="13">
        <f>SUM(D16:D24)</f>
        <v>35566513.100000001</v>
      </c>
      <c r="E15" s="13">
        <f>SUM(E16:E24)</f>
        <v>23834341.140000001</v>
      </c>
      <c r="F15" s="13">
        <f>SUM(F16:F24)</f>
        <v>81174846.810000017</v>
      </c>
      <c r="G15" s="13">
        <f>SUM(G16:G24)</f>
        <v>11732171.960000006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70513483.650000006</v>
      </c>
      <c r="D19" s="18">
        <v>35248785.490000002</v>
      </c>
      <c r="E19" s="18">
        <v>23733245.949999999</v>
      </c>
      <c r="F19" s="18">
        <f t="shared" si="3"/>
        <v>82029023.190000013</v>
      </c>
      <c r="G19" s="18">
        <f t="shared" si="2"/>
        <v>11515539.540000007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-1072383.6599999999</v>
      </c>
      <c r="D21" s="18">
        <v>0</v>
      </c>
      <c r="E21" s="18">
        <v>0</v>
      </c>
      <c r="F21" s="18">
        <f t="shared" si="3"/>
        <v>-1072383.6599999999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1574.86</v>
      </c>
      <c r="D22" s="18">
        <v>317727.61</v>
      </c>
      <c r="E22" s="18">
        <v>101095.19</v>
      </c>
      <c r="F22" s="18">
        <f t="shared" si="3"/>
        <v>218207.27999999997</v>
      </c>
      <c r="G22" s="18">
        <f t="shared" si="2"/>
        <v>216632.41999999998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2020-10-28T19:33:14Z</cp:lastPrinted>
  <dcterms:created xsi:type="dcterms:W3CDTF">2014-02-09T04:04:15Z</dcterms:created>
  <dcterms:modified xsi:type="dcterms:W3CDTF">2020-10-28T19:33:17Z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