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C57" i="1"/>
  <c r="C59" i="1" s="1"/>
  <c r="D57" i="1"/>
  <c r="D59" i="1" s="1"/>
  <c r="C44" i="1"/>
  <c r="C11" i="1" s="1"/>
  <c r="C8" i="1" s="1"/>
  <c r="C21" i="1" s="1"/>
  <c r="C23" i="1" s="1"/>
  <c r="C25" i="1" s="1"/>
  <c r="C33" i="1" s="1"/>
  <c r="B57" i="1"/>
  <c r="B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<sst xmlns="http://schemas.openxmlformats.org/spreadsheetml/2006/main" count="67" uniqueCount="46">
  <si>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</si>
  <si>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</si>
  <si>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</si>
  <si>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</si>
  <si>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</si>
  <si>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</si>
  <si>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</si>
  <si>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</si>
  <si>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</si>
  <si>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</si>
  <si>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</si>
  <si>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</si>
  <si>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</si>
  <si>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</si>
  <si>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</si>
  <si>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</si>
  <si>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</si>
  <si>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</si>
  <si>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</si>
  <si>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</si>
  <si>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</si>
  <si>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</si>
  <si>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</si>
  <si>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</si>
  <si>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</si>
  <si>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</si>
  <si>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</si>
  <si>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</si>
  <si>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</si>
  <si>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</si>
  <si>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</si>
  <si>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</si>
  <si>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</si>
  <si>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</si>
  <si>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</si>
  <si>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</si>
  <si>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</si>
  <si>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</si>
  <si>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</si>
  <si>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</si>
  <si>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</si>
  <si>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</si>
  <si>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</si>
  <si>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</si>
  <si>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MUSEO ICONOGRAFICO DEL QUIJOTE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</si>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</sst>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25">
      <c r="A2" s="42" t="s">
        <v>44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45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18339675.109999999</v>
      </c>
      <c r="C8" s="20">
        <f>SUM(C9:C11)</f>
        <v>7927128.3600000003</v>
      </c>
      <c r="D8" s="20">
        <f>SUM(D9:D11)</f>
        <v>6319682.0599999996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18339675.109999999</v>
      </c>
      <c r="C9" s="37">
        <v>7927128.3600000003</v>
      </c>
      <c r="D9" s="37">
        <v>6319682.0599999996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18339675.109999999</v>
      </c>
      <c r="C13" s="20">
        <f t="shared" ref="C13:D13" si="0">SUM(C14:C15)</f>
        <v>6592904.5300000003</v>
      </c>
      <c r="D13" s="20">
        <f t="shared" si="0"/>
        <v>6592904.5300000003</v>
      </c>
      <c r="E13" s="41" t="s">
        <v>43</v>
      </c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18339675.109999999</v>
      </c>
      <c r="C14" s="37">
        <v>6592904.5300000003</v>
      </c>
      <c r="D14" s="37">
        <v>6592904.5300000003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v>0</v>
      </c>
      <c r="D15" s="37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6592904.5300000003</v>
      </c>
      <c r="D17" s="20">
        <f>D18+D19</f>
        <v>6592904.5300000003</v>
      </c>
      <c r="E17" s="41" t="s">
        <v>43</v>
      </c>
    </row>
    <row r="18" spans="1:5" x14ac:dyDescent="0.25">
      <c r="A18" s="3" t="s">
        <v>15</v>
      </c>
      <c r="B18" s="24">
        <v>0</v>
      </c>
      <c r="C18" s="37">
        <v>6592904.5300000003</v>
      </c>
      <c r="D18" s="37">
        <v>6592904.5300000003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7927128.3600000003</v>
      </c>
      <c r="D21" s="20">
        <f>D8-D13+D17</f>
        <v>6319682.0599999996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7927128.3600000003</v>
      </c>
      <c r="D23" s="20">
        <f>D21-D11</f>
        <v>6319682.0599999996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1334223.83</v>
      </c>
      <c r="D25" s="20">
        <f>D23-D17</f>
        <v>-273222.47000000067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1334223.83</v>
      </c>
      <c r="D33" s="27">
        <f>D25+D29</f>
        <v>-273222.47000000067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18339675.109999999</v>
      </c>
      <c r="C48" s="38">
        <v>7927128.3600000003</v>
      </c>
      <c r="D48" s="38">
        <v>6319682.0599999996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18339675.109999999</v>
      </c>
      <c r="C53" s="40">
        <v>6592904.5300000003</v>
      </c>
      <c r="D53" s="40">
        <v>6592904.5300000003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6592904.5300000003</v>
      </c>
      <c r="D55" s="40">
        <v>6592904.5300000003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7927128.3600000003</v>
      </c>
      <c r="D57" s="27">
        <f>D48+D49-D53+D55</f>
        <v>6319682.0599999996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7927128.3600000003</v>
      </c>
      <c r="D59" s="27">
        <f>D57-D49</f>
        <v>6319682.0599999996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0</v>
      </c>
      <c r="D63" s="39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0</v>
      </c>
      <c r="D68" s="37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dcterms:created xsi:type="dcterms:W3CDTF">2018-11-21T17:29:53Z</dcterms:created>
  <dcterms:modified xsi:type="dcterms:W3CDTF">2023-08-08T04:57:06Z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