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\Estados financieros\1er trimestre\Carga internet\03_Información programática\"/>
    </mc:Choice>
  </mc:AlternateContent>
  <xr:revisionPtr revIDLastSave="0" documentId="13_ncr:1_{A7FE375C-15BF-4C5C-9D35-3AF841A8945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E25" i="1"/>
  <c r="E22" i="1"/>
  <c r="E18" i="1"/>
  <c r="E9" i="1"/>
  <c r="E6" i="1"/>
  <c r="D25" i="1"/>
  <c r="D22" i="1"/>
  <c r="D18" i="1"/>
  <c r="D9" i="1"/>
  <c r="D6" i="1"/>
  <c r="G35" i="1" l="1"/>
  <c r="E35" i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<sst xmlns="http://schemas.openxmlformats.org/spreadsheetml/2006/main" count="66" uniqueCount="66">
  <si>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</si>
  <si>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</si>
  <si>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</si>
  <si>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</si>
  <si>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</si>
  <si>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</si>
  <si>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</si>
  <si>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</si>
  <si>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</si>
  <si>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</si>
  <si>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</si>
  <si>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</si>
  <si>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</si>
  <si>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</si>
  <si>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</si>
  <si>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</si>
  <si>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</si>
  <si>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</si>
  <si>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</si>
  <si>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</si>
  <si>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</si>
  <si>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</si>
  <si>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</si>
  <si>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</si>
  <si>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</si>
  <si>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</si>
  <si>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</si>
  <si>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</si>
  <si>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</si>
  <si>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</si>
  <si>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</si>
  <si>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</si>
  <si>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</si>
  <si>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</si>
  <si>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</si>
  <si>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</si>
  <si>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</si>
  <si>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</si>
  <si>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</si>
  <si>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</si>
  <si>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</si>
  <si>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</si>
  <si>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</si>
  <si>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</si>
  <si>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</si>
  <si>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</si>
  <si>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</si>
  <si>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</si>
  <si>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</si>
  <si>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</si>
  <si>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</si>
  <si>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</si>
  <si>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</si>
  <si>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</si>
  <si>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</si>
  <si>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</si>
  <si>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</si>
  <si>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</si>
  <si>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</si>
  <si>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</si>
  <si>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</si>
  <si>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</si>
  <si>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</si>
  <si>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</si>
  <si>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</si>
  <si>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MUSEO ICONOGRAFICO DEL QUIJOTE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</si>
</sst>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/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13664779.439999999</v>
      </c>
      <c r="E9" s="16">
        <f>SUM(E10:E17)</f>
        <v>-80688.860000000044</v>
      </c>
      <c r="F9" s="16">
        <f t="shared" ref="F9:I9" si="1">SUM(F10:F17)</f>
        <v>13584090.58</v>
      </c>
      <c r="G9" s="16">
        <f t="shared" si="1"/>
        <v>2399225.7000000002</v>
      </c>
      <c r="H9" s="16">
        <f t="shared" si="1"/>
        <v>2397152.54</v>
      </c>
      <c r="I9" s="16">
        <f t="shared" si="1"/>
        <v>11184864.879999999</v>
      </c>
    </row>
    <row r="10" spans="1:9" x14ac:dyDescent="0.2">
      <c r="A10" s="15" t="s">
        <v>43</v>
      </c>
      <c r="B10" s="6"/>
      <c r="C10" s="3" t="s">
        <v>4</v>
      </c>
      <c r="D10" s="17">
        <v>10643402.09</v>
      </c>
      <c r="E10" s="17">
        <v>-455768.53</v>
      </c>
      <c r="F10" s="17">
        <f t="shared" ref="F10:F17" si="2">D10+E10</f>
        <v>10187633.560000001</v>
      </c>
      <c r="G10" s="17">
        <v>1652715.73</v>
      </c>
      <c r="H10" s="17">
        <v>1652715.73</v>
      </c>
      <c r="I10" s="17">
        <f t="shared" ref="I10:I17" si="3">F10-G10</f>
        <v>8534917.8300000001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3021377.35</v>
      </c>
      <c r="E12" s="17">
        <v>375079.67</v>
      </c>
      <c r="F12" s="17">
        <f t="shared" si="2"/>
        <v>3396457.02</v>
      </c>
      <c r="G12" s="17">
        <v>746509.97</v>
      </c>
      <c r="H12" s="17">
        <v>744436.81</v>
      </c>
      <c r="I12" s="17">
        <f t="shared" si="3"/>
        <v>2649947.0499999998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3014260.43</v>
      </c>
      <c r="E18" s="16">
        <f>SUM(E19:E21)</f>
        <v>186846.16</v>
      </c>
      <c r="F18" s="16">
        <f t="shared" ref="F18:I18" si="4">SUM(F19:F21)</f>
        <v>3201106.5900000003</v>
      </c>
      <c r="G18" s="16">
        <f t="shared" si="4"/>
        <v>633263.9</v>
      </c>
      <c r="H18" s="16">
        <f t="shared" si="4"/>
        <v>635337.06000000006</v>
      </c>
      <c r="I18" s="16">
        <f t="shared" si="4"/>
        <v>2567842.6900000004</v>
      </c>
    </row>
    <row r="19" spans="1:9" x14ac:dyDescent="0.2">
      <c r="A19" s="15" t="s">
        <v>51</v>
      </c>
      <c r="B19" s="6"/>
      <c r="C19" s="3" t="s">
        <v>13</v>
      </c>
      <c r="D19" s="17">
        <v>3014260.43</v>
      </c>
      <c r="E19" s="17">
        <v>186846.16</v>
      </c>
      <c r="F19" s="17">
        <f t="shared" ref="F19:F21" si="5">D19+E19</f>
        <v>3201106.5900000003</v>
      </c>
      <c r="G19" s="17">
        <v>633263.9</v>
      </c>
      <c r="H19" s="17">
        <v>635337.06000000006</v>
      </c>
      <c r="I19" s="17">
        <f t="shared" ref="I19:I21" si="6">F19-G19</f>
        <v>2567842.6900000004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16679039.869999999</v>
      </c>
      <c r="E35" s="18">
        <f t="shared" ref="E35:I35" si="16">SUM(E6+E9+E18+E22+E25+E30+E32+E33+E34)</f>
        <v>106157.29999999996</v>
      </c>
      <c r="F35" s="18">
        <f t="shared" si="16"/>
        <v>16785197.170000002</v>
      </c>
      <c r="G35" s="18">
        <f t="shared" si="16"/>
        <v>3032489.6</v>
      </c>
      <c r="H35" s="18">
        <f t="shared" si="16"/>
        <v>3032489.6</v>
      </c>
      <c r="I35" s="18">
        <f t="shared" si="16"/>
        <v>13752707.57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2022-05-03T19:20:20Z</cp:lastPrinted>
  <dcterms:created xsi:type="dcterms:W3CDTF">2012-12-11T21:13:37Z</dcterms:created>
  <dcterms:modified xsi:type="dcterms:W3CDTF">2022-05-03T19:20:58Z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