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1B2C1586-7241-4CF9-A378-C85E063B4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<sst xmlns="http://schemas.openxmlformats.org/spreadsheetml/2006/main" count="62" uniqueCount="61">
  <si>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</si>
  <si>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</si>
  <si>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</si>
  <si>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</si>
  <si>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</si>
  <si>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</si>
  <si>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</si>
  <si>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</si>
  <si>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</si>
  <si>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</si>
  <si>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</si>
  <si>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</si>
  <si>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</si>
  <si>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</si>
  <si>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</si>
  <si>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</si>
  <si>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</si>
  <si>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</si>
  <si>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</si>
  <si>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</si>
  <si>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</si>
  <si>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</si>
  <si>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</si>
  <si>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</si>
  <si>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</si>
  <si>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</si>
  <si>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</si>
  <si>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</si>
  <si>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</si>
  <si>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</si>
  <si>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</si>
  <si>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</si>
  <si>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</si>
  <si>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</si>
  <si>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</si>
  <si>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</si>
  <si>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</si>
  <si>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</si>
  <si>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</si>
  <si>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</si>
  <si>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</si>
  <si>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</si>
  <si>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</si>
  <si>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</si>
  <si>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</si>
  <si>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</si>
  <si>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</si>
  <si>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</si>
  <si>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</si>
  <si>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</si>
  <si>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</si>
  <si>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</si>
  <si>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</si>
  <si>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</si>
  <si>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</si>
  <si>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</si>
  <si>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</si>
  <si>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</si>
  <si>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</si>
  <si>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MUSEO ICONOGRAFICO DEL QUIJOTE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</si>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</sst>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5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48" xr:uid="{90A5B454-8C1A-493A-A0C9-5286009D12CE}"/>
    <cellStyle name="Millares 2 2 3" xfId="38" xr:uid="{49E6709A-5DAD-47F7-A445-1EB6C7E480F5}"/>
    <cellStyle name="Millares 2 2 4" xfId="28" xr:uid="{0E9EF4DA-7E6B-46F8-B136-4CBE87C3F334}"/>
    <cellStyle name="Millares 2 2 5" xfId="18" xr:uid="{FAE53251-6015-4733-AD47-B5F93D4C9BF0}"/>
    <cellStyle name="Millares 2 3" xfId="4" xr:uid="{00000000-0005-0000-0000-000003000000}"/>
    <cellStyle name="Millares 2 3 2" xfId="49" xr:uid="{320BBD4E-CAE9-49C9-B8BC-20F237651145}"/>
    <cellStyle name="Millares 2 3 3" xfId="39" xr:uid="{648A3845-1CE6-441E-A2D9-0BD11E1B4AE6}"/>
    <cellStyle name="Millares 2 3 4" xfId="29" xr:uid="{57E36DB8-8709-499E-B28C-C92593BD7FC7}"/>
    <cellStyle name="Millares 2 3 5" xfId="19" xr:uid="{A7D640B0-E3EB-4414-867B-4636B4F024DE}"/>
    <cellStyle name="Millares 2 4" xfId="16" xr:uid="{00000000-0005-0000-0000-000004000000}"/>
    <cellStyle name="Millares 2 4 2" xfId="56" xr:uid="{DBD66278-D349-4C33-A10B-D2A12F53805B}"/>
    <cellStyle name="Millares 2 4 3" xfId="46" xr:uid="{741C6241-B0F2-44A4-A028-BEB611221E28}"/>
    <cellStyle name="Millares 2 4 4" xfId="36" xr:uid="{8BDADEDF-4218-4B35-8E43-7416259A71F5}"/>
    <cellStyle name="Millares 2 4 5" xfId="26" xr:uid="{A2A0367B-F35C-410D-AF5C-5A75F2FED631}"/>
    <cellStyle name="Millares 2 5" xfId="47" xr:uid="{06FE2E9F-3016-4896-B1B9-94F2A1E7368F}"/>
    <cellStyle name="Millares 2 6" xfId="37" xr:uid="{6F09EDFE-6D57-4395-A397-4C4D3AF73D80}"/>
    <cellStyle name="Millares 2 7" xfId="27" xr:uid="{C4FE0709-561D-4C34-9AD6-9FF9F39EDC10}"/>
    <cellStyle name="Millares 2 8" xfId="17" xr:uid="{2C641BFD-2A74-4E67-A1A6-EC2492EFEB77}"/>
    <cellStyle name="Millares 3" xfId="5" xr:uid="{00000000-0005-0000-0000-000005000000}"/>
    <cellStyle name="Millares 3 2" xfId="50" xr:uid="{0CB12CB8-1339-4D1F-819E-E6719FBDD6C6}"/>
    <cellStyle name="Millares 3 3" xfId="40" xr:uid="{9B749095-AEE2-4401-8C65-BA35C06D1E8E}"/>
    <cellStyle name="Millares 3 4" xfId="30" xr:uid="{255FDE5B-AA40-4F6A-9F3B-D514DCE13F11}"/>
    <cellStyle name="Millares 3 5" xfId="20" xr:uid="{613567D4-C7F0-4E68-A9B0-7182DB537408}"/>
    <cellStyle name="Moneda 2" xfId="6" xr:uid="{00000000-0005-0000-0000-000006000000}"/>
    <cellStyle name="Moneda 2 2" xfId="51" xr:uid="{3358EF77-91B0-4A01-A7E7-A6CE17B2DBF6}"/>
    <cellStyle name="Moneda 2 3" xfId="41" xr:uid="{94AD78BF-9194-4F34-B7AD-1A87F060133D}"/>
    <cellStyle name="Moneda 2 4" xfId="31" xr:uid="{8EA80074-8BC5-452C-B4C7-94AFB6CE1D10}"/>
    <cellStyle name="Moneda 2 5" xfId="21" xr:uid="{120BAE76-AC71-49BF-A659-ACB56DCA2634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52" xr:uid="{5079CDB2-EB53-471B-9DD1-09B6601DD74E}"/>
    <cellStyle name="Normal 2 4" xfId="42" xr:uid="{8A28C7CC-BAE6-4C50-9D94-A59D74BD5069}"/>
    <cellStyle name="Normal 2 5" xfId="32" xr:uid="{1E0B0691-859F-4353-8561-51796B7C43B4}"/>
    <cellStyle name="Normal 2 6" xfId="22" xr:uid="{386217E5-59D2-4B2A-8204-EA83B56A5D2B}"/>
    <cellStyle name="Normal 3" xfId="9" xr:uid="{00000000-0005-0000-0000-00000A000000}"/>
    <cellStyle name="Normal 3 2" xfId="53" xr:uid="{F36DC2F4-2635-4C59-A44B-70812B69C82C}"/>
    <cellStyle name="Normal 3 3" xfId="43" xr:uid="{3443C514-48C1-4029-A251-46D1EF643AD9}"/>
    <cellStyle name="Normal 3 4" xfId="33" xr:uid="{28C3E8C9-BAAF-4C63-A96E-758F3AE9E2F4}"/>
    <cellStyle name="Normal 3 5" xfId="23" xr:uid="{CD4413AA-D1CD-48B6-882F-1B63F5040739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55" xr:uid="{724CD04F-4DEC-4EBB-9F67-9AD0D5795846}"/>
    <cellStyle name="Normal 6 2 3" xfId="45" xr:uid="{BEA83DCC-6C8A-4482-A374-FBCC6353E77E}"/>
    <cellStyle name="Normal 6 2 4" xfId="35" xr:uid="{1824E077-F754-4BED-B7FF-A719189A95C1}"/>
    <cellStyle name="Normal 6 2 5" xfId="25" xr:uid="{F7DD8244-92A3-494D-853F-E5AB0EE143B1}"/>
    <cellStyle name="Normal 6 3" xfId="54" xr:uid="{A0C2CEE0-9532-4548-A92E-6997074C4760}"/>
    <cellStyle name="Normal 6 4" xfId="44" xr:uid="{12A720F2-E320-4964-AB89-3FDA0B8F7D5A}"/>
    <cellStyle name="Normal 6 5" xfId="34" xr:uid="{850EE4D9-6E6A-4293-952B-C4EF2817197B}"/>
    <cellStyle name="Normal 6 6" xfId="24" xr:uid="{930D47E9-FE3E-466C-8F3C-6244C534DCF4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2240203.44</v>
      </c>
      <c r="C5" s="18">
        <v>2898144.13</v>
      </c>
      <c r="D5" s="9" t="s">
        <v>36</v>
      </c>
      <c r="E5" s="18">
        <v>626427.15</v>
      </c>
      <c r="F5" s="21">
        <v>1132313.69</v>
      </c>
    </row>
    <row r="6" spans="1:6" x14ac:dyDescent="0.2">
      <c r="A6" s="9" t="s">
        <v>23</v>
      </c>
      <c r="B6" s="18">
        <v>951608.73</v>
      </c>
      <c r="C6" s="18">
        <v>427124.64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181612.08</v>
      </c>
      <c r="C8" s="18">
        <v>168787.6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3373424.25</v>
      </c>
      <c r="C13" s="20">
        <f>SUM(C5:C11)</f>
        <v>3494056.37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626427.15</v>
      </c>
      <c r="F14" s="25">
        <f>SUM(F5:F12)</f>
        <v>1132313.69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67934908.260000005</v>
      </c>
      <c r="C19" s="18">
        <v>67934908.260000005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-1332170.98</v>
      </c>
      <c r="C21" s="18">
        <v>-1305440.8700000001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417017.38</v>
      </c>
      <c r="C22" s="18">
        <v>476366.32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67019754.660000011</v>
      </c>
      <c r="C26" s="20">
        <f>SUM(C16:C24)</f>
        <v>67105833.710000008</v>
      </c>
      <c r="D26" s="12" t="s">
        <v>49</v>
      </c>
      <c r="E26" s="20">
        <f>SUM(E24+E14)</f>
        <v>626427.15</v>
      </c>
      <c r="F26" s="25">
        <f>SUM(F14+F24)</f>
        <v>1132313.69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70393178.910000011</v>
      </c>
      <c r="C28" s="20">
        <f>C13+C26</f>
        <v>70599890.080000013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67040547.349999994</v>
      </c>
      <c r="F30" s="25">
        <f>SUM(F31:F33)</f>
        <v>67040547.349999994</v>
      </c>
    </row>
    <row r="31" spans="1:6" x14ac:dyDescent="0.2">
      <c r="A31" s="13"/>
      <c r="B31" s="14"/>
      <c r="C31" s="15"/>
      <c r="D31" s="9" t="s">
        <v>2</v>
      </c>
      <c r="E31" s="18">
        <v>45864040.079999998</v>
      </c>
      <c r="F31" s="21">
        <v>45864040.079999998</v>
      </c>
    </row>
    <row r="32" spans="1:6" x14ac:dyDescent="0.2">
      <c r="A32" s="13"/>
      <c r="B32" s="14"/>
      <c r="C32" s="15"/>
      <c r="D32" s="9" t="s">
        <v>13</v>
      </c>
      <c r="E32" s="18">
        <v>3598</v>
      </c>
      <c r="F32" s="21">
        <v>3598</v>
      </c>
    </row>
    <row r="33" spans="1:6" x14ac:dyDescent="0.2">
      <c r="A33" s="13"/>
      <c r="B33" s="14"/>
      <c r="C33" s="15"/>
      <c r="D33" s="9" t="s">
        <v>45</v>
      </c>
      <c r="E33" s="18">
        <v>21172909.27</v>
      </c>
      <c r="F33" s="21">
        <v>21172909.27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2726204.41</v>
      </c>
      <c r="F35" s="25">
        <f>SUM(F36:F40)</f>
        <v>2427029.04</v>
      </c>
    </row>
    <row r="36" spans="1:6" x14ac:dyDescent="0.2">
      <c r="A36" s="13"/>
      <c r="B36" s="14"/>
      <c r="C36" s="15"/>
      <c r="D36" s="9" t="s">
        <v>60</v>
      </c>
      <c r="E36" s="18">
        <v>1232978.9099999999</v>
      </c>
      <c r="F36" s="21">
        <v>1447887.13</v>
      </c>
    </row>
    <row r="37" spans="1:6" x14ac:dyDescent="0.2">
      <c r="A37" s="13"/>
      <c r="B37" s="14"/>
      <c r="C37" s="15"/>
      <c r="D37" s="9" t="s">
        <v>14</v>
      </c>
      <c r="E37" s="18">
        <v>1493225.5</v>
      </c>
      <c r="F37" s="21">
        <v>979141.91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69766751.75999999</v>
      </c>
      <c r="F46" s="25">
        <f>SUM(F42+F35+F30)</f>
        <v>69467576.390000001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70393178.909999996</v>
      </c>
      <c r="F48" s="20">
        <f>F46+F26</f>
        <v>70599890.079999998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8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2026-05-25T19:13:35Z</cp:lastPrinted>
  <dcterms:created xsi:type="dcterms:W3CDTF">2012-12-11T20:26:08Z</dcterms:created>
  <dcterms:modified xsi:type="dcterms:W3CDTF">2026-05-25T19:13:44Z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