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B44" i="3"/>
  <c r="B59" i="3" s="1"/>
  <c r="C44" i="3"/>
  <c r="C59" i="3" s="1"/>
  <c r="E44" i="3"/>
  <c r="E56" i="3" s="1"/>
  <c r="E78" i="3" l="1"/>
  <c r="F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<sst xmlns="http://schemas.openxmlformats.org/spreadsheetml/2006/main" count="126" uniqueCount="125">
  <si>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</si>
  <si>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</si>
  <si>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</si>
  <si>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</si>
  <si>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</si>
  <si>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</si>
  <si>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</si>
  <si>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</si>
  <si>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</si>
  <si>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</si>
  <si>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</si>
  <si>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</si>
  <si>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</si>
  <si>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</si>
  <si>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</si>
  <si>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</si>
  <si>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</si>
  <si>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</si>
  <si>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</si>
  <si>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</si>
  <si>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</si>
  <si>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</si>
  <si>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</si>
  <si>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</si>
  <si>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</si>
  <si>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</si>
  <si>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</si>
  <si>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</si>
  <si>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</si>
  <si>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</si>
  <si>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</si>
  <si>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</si>
  <si>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</si>
  <si>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</si>
  <si>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</si>
  <si>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</si>
  <si>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</si>
  <si>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</si>
  <si>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</si>
  <si>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</si>
  <si>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</si>
  <si>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</si>
  <si>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</si>
  <si>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</si>
  <si>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</si>
  <si>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</si>
  <si>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</si>
  <si>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</si>
  <si>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</si>
  <si>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</si>
  <si>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</si>
  <si>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</si>
  <si>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</si>
  <si>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</si>
  <si>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</si>
  <si>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</si>
  <si>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</si>
  <si>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</si>
  <si>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</si>
  <si>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</si>
  <si>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</si>
  <si>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</si>
  <si>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</si>
  <si>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</si>
  <si>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</si>
  <si>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</si>
  <si>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</si>
  <si>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</si>
  <si>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</si>
  <si>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</si>
  <si>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</si>
  <si>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</si>
  <si>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</si>
  <si>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</si>
  <si>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</si>
  <si>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</si>
  <si>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</si>
  <si>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</si>
  <si>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</si>
  <si>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</si>
  <si>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</si>
  <si>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</si>
  <si>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</si>
  <si>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</si>
  <si>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</si>
  <si>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</si>
  <si>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</si>
  <si>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</si>
  <si>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</si>
  <si>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</si>
  <si>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</si>
  <si>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</si>
  <si>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</si>
  <si>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</si>
  <si>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</si>
  <si>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</si>
  <si>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</si>
  <si>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</si>
  <si>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</si>
  <si>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</si>
  <si>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</si>
  <si>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</si>
  <si>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</si>
  <si>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</si>
  <si>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</si>
  <si>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</si>
  <si>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</si>
  <si>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</si>
  <si>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</si>
  <si>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</si>
  <si>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</si>
  <si>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</si>
  <si>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</si>
  <si>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</si>
  <si>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</si>
  <si>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</si>
  <si>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</si>
  <si>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</si>
  <si>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</si>
  <si>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MUSEO ICONOGRAFICO DEL QUIJOTE
Estado de Situación Financiera Detallado - LDF
al 30 de Septiembre de 2019 y al 31 de Diciembre de 2018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</si>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</sst>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1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3" borderId="0" xfId="0" applyFont="1" applyFill="1"/>
    <xf numFmtId="0" fontId="6" fillId="0" borderId="0" xfId="0" applyFont="1"/>
    <xf numFmtId="0" fontId="8" fillId="3" borderId="0" xfId="2" applyFont="1" applyFill="1" applyAlignment="1" applyProtection="1">
      <alignment horizontal="center" vertical="center" wrapText="1"/>
      <protection locked="0"/>
    </xf>
    <xf numFmtId="0" fontId="8" fillId="3" borderId="0" xfId="2" applyFont="1" applyFill="1" applyAlignment="1" applyProtection="1">
      <alignment horizontal="center" vertical="top" wrapText="1"/>
      <protection locked="0"/>
    </xf>
    <xf numFmtId="0" fontId="8" fillId="3" borderId="0" xfId="2" applyFont="1" applyFill="1" applyBorder="1" applyAlignment="1" applyProtection="1">
      <alignment horizontal="center" vertical="center" wrapText="1"/>
      <protection locked="0"/>
    </xf>
    <xf numFmtId="0" fontId="8" fillId="3" borderId="0" xfId="2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8" t="s">
        <v>119</v>
      </c>
      <c r="B1" s="29"/>
      <c r="C1" s="29"/>
      <c r="D1" s="29"/>
      <c r="E1" s="29"/>
      <c r="F1" s="30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4141119.76</v>
      </c>
      <c r="C6" s="9">
        <f>SUM(C7:C13)</f>
        <v>1862551.72</v>
      </c>
      <c r="D6" s="5" t="s">
        <v>6</v>
      </c>
      <c r="E6" s="9">
        <f>SUM(E7:E15)</f>
        <v>376733.61</v>
      </c>
      <c r="F6" s="9">
        <f>SUM(F7:F15)</f>
        <v>2005652.1700000002</v>
      </c>
    </row>
    <row r="7" spans="1:6" x14ac:dyDescent="0.2">
      <c r="A7" s="10" t="s">
        <v>7</v>
      </c>
      <c r="B7" s="9">
        <v>14000</v>
      </c>
      <c r="C7" s="9">
        <v>0</v>
      </c>
      <c r="D7" s="11" t="s">
        <v>8</v>
      </c>
      <c r="E7" s="9">
        <v>26137.07</v>
      </c>
      <c r="F7" s="9">
        <v>99894.98</v>
      </c>
    </row>
    <row r="8" spans="1:6" x14ac:dyDescent="0.2">
      <c r="A8" s="10" t="s">
        <v>9</v>
      </c>
      <c r="B8" s="9">
        <v>4127119.76</v>
      </c>
      <c r="C8" s="9">
        <v>1862551.72</v>
      </c>
      <c r="D8" s="11" t="s">
        <v>10</v>
      </c>
      <c r="E8" s="9">
        <v>-40408.44</v>
      </c>
      <c r="F8" s="9">
        <v>88076.67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164989.41</v>
      </c>
      <c r="F13" s="9">
        <v>356262.40000000002</v>
      </c>
    </row>
    <row r="14" spans="1:6" x14ac:dyDescent="0.2">
      <c r="A14" s="3" t="s">
        <v>21</v>
      </c>
      <c r="B14" s="9">
        <f>SUM(B15:B21)</f>
        <v>429826.81</v>
      </c>
      <c r="C14" s="9">
        <f>SUM(C15:C21)</f>
        <v>133387.78999999998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226015.57</v>
      </c>
      <c r="F15" s="9">
        <v>1461418.12</v>
      </c>
    </row>
    <row r="16" spans="1:6" x14ac:dyDescent="0.2">
      <c r="A16" s="10" t="s">
        <v>25</v>
      </c>
      <c r="B16" s="9">
        <v>350554.74</v>
      </c>
      <c r="C16" s="9">
        <v>112777.65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79272.070000000007</v>
      </c>
      <c r="C17" s="9">
        <v>20610.14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106724.9</v>
      </c>
      <c r="C28" s="9">
        <f>SUM(C29:C33)</f>
        <v>113414.74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106724.9</v>
      </c>
      <c r="C29" s="9">
        <v>113414.74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4677671.47</v>
      </c>
      <c r="C44" s="7">
        <f>C6+C14+C22+C28+C34+C35+C38</f>
        <v>2109354.25</v>
      </c>
      <c r="D44" s="8" t="s">
        <v>80</v>
      </c>
      <c r="E44" s="7">
        <f>E6+E16+E20+E23+E24+E28+E35+E39</f>
        <v>376733.61</v>
      </c>
      <c r="F44" s="7">
        <f>F6+F16+F20+F23+F24+F28+F35+F39</f>
        <v>2005652.1700000002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73543819.590000004</v>
      </c>
      <c r="C50" s="9">
        <v>73260452.829999998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-1007030.55</v>
      </c>
      <c r="C52" s="9">
        <v>-1007030.55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96446.79</v>
      </c>
      <c r="C53" s="9">
        <v>189743.7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376733.61</v>
      </c>
      <c r="F56" s="7">
        <f>F54+F44</f>
        <v>2005652.1700000002</v>
      </c>
    </row>
    <row r="57" spans="1:6" x14ac:dyDescent="0.2">
      <c r="A57" s="12" t="s">
        <v>100</v>
      </c>
      <c r="B57" s="7">
        <f>SUM(B47:B55)</f>
        <v>72633235.830000013</v>
      </c>
      <c r="C57" s="7">
        <f>SUM(C47:C55)</f>
        <v>72443165.980000004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77310907.300000012</v>
      </c>
      <c r="C59" s="7">
        <f>C44+C57</f>
        <v>74552520.230000004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72854024.849999994</v>
      </c>
      <c r="F60" s="9">
        <f>SUM(F61:F63)</f>
        <v>72573158.090000004</v>
      </c>
    </row>
    <row r="61" spans="1:6" x14ac:dyDescent="0.2">
      <c r="A61" s="13"/>
      <c r="B61" s="9"/>
      <c r="C61" s="9"/>
      <c r="D61" s="5" t="s">
        <v>104</v>
      </c>
      <c r="E61" s="9">
        <v>45603395.280000001</v>
      </c>
      <c r="F61" s="9">
        <v>45603395.280000001</v>
      </c>
    </row>
    <row r="62" spans="1:6" x14ac:dyDescent="0.2">
      <c r="A62" s="13"/>
      <c r="B62" s="9"/>
      <c r="C62" s="9"/>
      <c r="D62" s="5" t="s">
        <v>105</v>
      </c>
      <c r="E62" s="9">
        <v>3598</v>
      </c>
      <c r="F62" s="9">
        <v>3598</v>
      </c>
    </row>
    <row r="63" spans="1:6" x14ac:dyDescent="0.2">
      <c r="A63" s="13"/>
      <c r="B63" s="9"/>
      <c r="C63" s="9"/>
      <c r="D63" s="5" t="s">
        <v>106</v>
      </c>
      <c r="E63" s="9">
        <v>27247031.57</v>
      </c>
      <c r="F63" s="9">
        <v>26966164.809999999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4080148.8400000003</v>
      </c>
      <c r="F65" s="9">
        <f>SUM(F66:F70)</f>
        <v>-26290.02999999997</v>
      </c>
    </row>
    <row r="66" spans="1:6" x14ac:dyDescent="0.2">
      <c r="A66" s="13"/>
      <c r="B66" s="9"/>
      <c r="C66" s="9"/>
      <c r="D66" s="5" t="s">
        <v>108</v>
      </c>
      <c r="E66" s="9">
        <v>4106438.87</v>
      </c>
      <c r="F66" s="9">
        <v>-336768.48</v>
      </c>
    </row>
    <row r="67" spans="1:6" x14ac:dyDescent="0.2">
      <c r="A67" s="13"/>
      <c r="B67" s="9"/>
      <c r="C67" s="9"/>
      <c r="D67" s="5" t="s">
        <v>109</v>
      </c>
      <c r="E67" s="9">
        <v>-26290.03</v>
      </c>
      <c r="F67" s="9">
        <v>310478.45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76934173.689999998</v>
      </c>
      <c r="F76" s="7">
        <f>F60+F65+F72</f>
        <v>72546868.060000002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77310907.299999997</v>
      </c>
      <c r="F78" s="7">
        <f>F56+F76</f>
        <v>74552520.230000004</v>
      </c>
    </row>
    <row r="79" spans="1:6" x14ac:dyDescent="0.2">
      <c r="A79" s="15"/>
      <c r="B79" s="16"/>
      <c r="C79" s="16"/>
      <c r="D79" s="17"/>
      <c r="E79" s="16"/>
      <c r="F79" s="16"/>
    </row>
    <row r="81" spans="1:6" s="23" customFormat="1" x14ac:dyDescent="0.2">
      <c r="A81" s="22" t="s">
        <v>120</v>
      </c>
      <c r="B81" s="22"/>
      <c r="C81" s="22"/>
      <c r="D81" s="22"/>
      <c r="E81" s="22"/>
      <c r="F81" s="22"/>
    </row>
    <row r="82" spans="1:6" s="23" customFormat="1" x14ac:dyDescent="0.2">
      <c r="A82" s="22"/>
      <c r="B82" s="22"/>
      <c r="C82" s="22"/>
      <c r="D82" s="22"/>
      <c r="E82" s="22"/>
      <c r="F82" s="22"/>
    </row>
    <row r="83" spans="1:6" s="23" customFormat="1" x14ac:dyDescent="0.2">
      <c r="A83" s="22"/>
      <c r="B83" s="22"/>
      <c r="C83" s="22"/>
      <c r="D83" s="22"/>
      <c r="E83" s="22"/>
      <c r="F83" s="22"/>
    </row>
    <row r="84" spans="1:6" s="23" customFormat="1" x14ac:dyDescent="0.2">
      <c r="A84" s="22"/>
      <c r="B84" s="22"/>
      <c r="C84" s="22"/>
      <c r="D84" s="22"/>
      <c r="E84" s="22"/>
      <c r="F84" s="22"/>
    </row>
    <row r="85" spans="1:6" s="23" customFormat="1" x14ac:dyDescent="0.2">
      <c r="A85" s="24" t="s">
        <v>121</v>
      </c>
      <c r="B85" s="22"/>
      <c r="C85" s="22"/>
      <c r="D85" s="25" t="s">
        <v>122</v>
      </c>
      <c r="E85" s="22"/>
      <c r="F85" s="22"/>
    </row>
    <row r="86" spans="1:6" s="23" customFormat="1" ht="22.5" x14ac:dyDescent="0.2">
      <c r="A86" s="26" t="s">
        <v>123</v>
      </c>
      <c r="B86" s="22"/>
      <c r="C86" s="22"/>
      <c r="D86" s="27" t="s">
        <v>124</v>
      </c>
      <c r="E86" s="22"/>
      <c r="F86" s="22"/>
    </row>
  </sheetData>
  <mergeCells count="1">
    <mergeCell ref="A1:F1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2019-10-18T22:02:29Z</cp:lastPrinted>
  <dcterms:created xsi:type="dcterms:W3CDTF">2017-01-11T17:17:46Z</dcterms:created>
  <dcterms:modified xsi:type="dcterms:W3CDTF">2019-11-05T20:18:48Z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