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M21" i="1"/>
  <c r="L21" i="1"/>
  <c r="M13" i="1" l="1"/>
  <c r="L13" i="1"/>
  <c r="G13" i="1"/>
  <c r="M12" i="1"/>
  <c r="L12" i="1"/>
  <c r="G12" i="1"/>
  <c r="M11" i="1"/>
  <c r="L11" i="1"/>
  <c r="G11" i="1"/>
  <c r="M10" i="1"/>
  <c r="L10" i="1"/>
  <c r="G10" i="1"/>
  <c r="G9" i="1" l="1"/>
  <c r="K16" i="1" l="1"/>
  <c r="J16" i="1"/>
  <c r="I16" i="1"/>
  <c r="H16" i="1"/>
  <c r="G16" i="1"/>
  <c r="M23" i="1" l="1"/>
  <c r="M16" i="1"/>
  <c r="M9" i="1"/>
  <c r="K25" i="1"/>
  <c r="I25" i="1"/>
  <c r="H25" i="1"/>
  <c r="J25" i="1"/>
  <c r="G25" i="1"/>
  <c r="L23" i="1"/>
  <c r="L16" i="1"/>
  <c r="L9" i="1"/>
  <c r="L25" i="1" l="1"/>
  <c r="M25" i="1"/>
</calcChain>
</file>

<file path=xl/sharedStrings.xml><?xml version="1.0" encoding="utf-8"?>
<sst xmlns="http://schemas.openxmlformats.org/spreadsheetml/2006/main" count="40" uniqueCount="40">
  <si>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</si>
  <si>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</si>
  <si>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</si>
  <si>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</si>
  <si>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</si>
  <si>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</si>
  <si>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</si>
  <si>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</si>
  <si>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</si>
  <si>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</si>
  <si>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</si>
  <si>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</si>
  <si>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</si>
  <si>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</si>
  <si>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</si>
  <si>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</si>
  <si>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</si>
  <si>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</si>
  <si>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</si>
  <si>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</si>
  <si>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</si>
  <si>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G1023</t>
  </si>
  <si>
    <t>ADMINISTRACIÓN DE LOS RECURSOS HUMANOS, MATERIALES Y FINANCIEROS DEL MIQ</t>
  </si>
  <si>
    <t>MUEBLES DE OFICINA Y ESTANTERIA</t>
  </si>
  <si>
    <t>EQUIPO DE COMPUTO Y DE TECNOLOGIAS DE LA INFORMACI</t>
  </si>
  <si>
    <t>P0412</t>
  </si>
  <si>
    <t>DESARROLLO DE EVENTOS ARTÍSTICOS Y CULTURALES EN EL MUSEO ICONOGRÁFICO DEL QUIJOTE</t>
  </si>
  <si>
    <t>EQUIPO Y APARATOS AUDIOVISUALES</t>
  </si>
  <si>
    <t>P0413</t>
  </si>
  <si>
    <t>DESARROLLO DEL PROGRAMA DE ARTES VISUALES DEL MUSEO ICONOGRÁFICO DEL QUIJOTE</t>
  </si>
  <si>
    <t>MUEBLES, EXCEPTO DE OFICINA Y ESTANTERIA</t>
  </si>
  <si>
    <t>BIENES ARTISTICOS, CULTURALES Y CIENTIFICOS</t>
  </si>
  <si>
    <t>MUSEO ICONOGRAFICO DEL QUIJOTE
Programas y Proyectos de Inversión
Del 1 de Enero al 30 de Septiembre de 2021</t>
  </si>
  <si>
    <t>Lic. Onofre Sanchéz Menchero</t>
  </si>
  <si>
    <t>C.P. Julia Irene Maldonado Mendoza</t>
  </si>
  <si>
    <t>Director General</t>
  </si>
  <si>
    <t>Coordinadora Administrativa</t>
  </si>
  <si>
    <t>Q1090</t>
  </si>
  <si>
    <t>Coloquio Cervantino Internacional</t>
  </si>
  <si>
    <t>Promoción nacional e internacional de investigaciones y difusión de la Obra Completa de Miguel de Cervantes Saavedra, así como la estimulación del enriquecimiento de la lengua española.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</si>
</sst>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100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4"/>
    <xf numFmtId="0" fontId="9" fillId="0" borderId="31" xfId="4" applyFont="1" applyBorder="1" applyProtection="1">
      <protection locked="0"/>
    </xf>
    <xf numFmtId="0" fontId="9" fillId="0" borderId="0" xfId="4" applyFont="1" applyAlignment="1" applyProtection="1">
      <alignment horizont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4" fontId="7" fillId="0" borderId="0" xfId="1" applyFont="1" applyFill="1" applyBorder="1" applyAlignment="1" applyProtection="1">
      <alignment horizontal="center" vertical="center" wrapText="1"/>
    </xf>
    <xf numFmtId="9" fontId="8" fillId="0" borderId="0" xfId="2" applyFont="1" applyFill="1" applyBorder="1" applyAlignment="1" applyProtection="1">
      <alignment horizontal="center" vertical="center" wrapText="1"/>
    </xf>
    <xf numFmtId="9" fontId="8" fillId="0" borderId="9" xfId="2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">
    <cellStyle name="Moneda" xfId="1" builtinId="4"/>
    <cellStyle name="Normal" xfId="0" builtinId="0"/>
    <cellStyle name="Normal 3" xfId="3"/>
    <cellStyle name="Normal 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abSelected="1" workbookViewId="0"/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9" t="s">
        <v>32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2:13" ht="13.15" customHeight="1" x14ac:dyDescent="0.2">
      <c r="B2" s="82" t="s">
        <v>0</v>
      </c>
      <c r="C2" s="83"/>
      <c r="D2" s="88" t="s">
        <v>1</v>
      </c>
      <c r="E2" s="91" t="s">
        <v>2</v>
      </c>
      <c r="F2" s="88" t="s">
        <v>3</v>
      </c>
      <c r="G2" s="92" t="s">
        <v>4</v>
      </c>
      <c r="H2" s="92"/>
      <c r="I2" s="92"/>
      <c r="J2" s="92"/>
      <c r="K2" s="92"/>
      <c r="L2" s="92"/>
      <c r="M2" s="93"/>
    </row>
    <row r="3" spans="2:13" ht="13.15" customHeight="1" x14ac:dyDescent="0.2">
      <c r="B3" s="84"/>
      <c r="C3" s="85"/>
      <c r="D3" s="89"/>
      <c r="E3" s="91"/>
      <c r="F3" s="89"/>
      <c r="G3" s="94" t="s">
        <v>20</v>
      </c>
      <c r="H3" s="96" t="s">
        <v>5</v>
      </c>
      <c r="I3" s="63" t="s">
        <v>6</v>
      </c>
      <c r="J3" s="63" t="s">
        <v>7</v>
      </c>
      <c r="K3" s="63" t="s">
        <v>8</v>
      </c>
      <c r="L3" s="66" t="s">
        <v>9</v>
      </c>
      <c r="M3" s="67"/>
    </row>
    <row r="4" spans="2:13" ht="13.15" customHeight="1" x14ac:dyDescent="0.2">
      <c r="B4" s="84"/>
      <c r="C4" s="85"/>
      <c r="D4" s="89"/>
      <c r="E4" s="91"/>
      <c r="F4" s="89"/>
      <c r="G4" s="84"/>
      <c r="H4" s="97"/>
      <c r="I4" s="98"/>
      <c r="J4" s="98"/>
      <c r="K4" s="64"/>
      <c r="L4" s="68" t="s">
        <v>10</v>
      </c>
      <c r="M4" s="70" t="s">
        <v>11</v>
      </c>
    </row>
    <row r="5" spans="2:13" x14ac:dyDescent="0.2">
      <c r="B5" s="86"/>
      <c r="C5" s="87"/>
      <c r="D5" s="90"/>
      <c r="E5" s="91"/>
      <c r="F5" s="90"/>
      <c r="G5" s="95"/>
      <c r="H5" s="68"/>
      <c r="I5" s="99"/>
      <c r="J5" s="99"/>
      <c r="K5" s="65"/>
      <c r="L5" s="69"/>
      <c r="M5" s="71"/>
    </row>
    <row r="6" spans="2:13" ht="13.15" customHeight="1" x14ac:dyDescent="0.2">
      <c r="B6" s="72" t="s">
        <v>12</v>
      </c>
      <c r="C6" s="73"/>
      <c r="D6" s="73"/>
      <c r="E6" s="21"/>
      <c r="F6" s="22"/>
      <c r="G6" s="23"/>
      <c r="H6" s="23"/>
      <c r="I6" s="23"/>
      <c r="J6" s="74"/>
      <c r="K6" s="74"/>
      <c r="L6" s="23"/>
      <c r="M6" s="24"/>
    </row>
    <row r="7" spans="2:13" ht="13.15" customHeight="1" x14ac:dyDescent="0.2">
      <c r="B7" s="25"/>
      <c r="C7" s="75" t="s">
        <v>13</v>
      </c>
      <c r="D7" s="75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10000</v>
      </c>
      <c r="H9" s="36">
        <v>10000</v>
      </c>
      <c r="I9" s="36">
        <v>10000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0</v>
      </c>
      <c r="H10" s="36">
        <v>0</v>
      </c>
      <c r="I10" s="36">
        <v>5000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ht="22.5" x14ac:dyDescent="0.2">
      <c r="B11" s="32" t="s">
        <v>25</v>
      </c>
      <c r="C11" s="33"/>
      <c r="D11" s="34" t="s">
        <v>26</v>
      </c>
      <c r="E11" s="29">
        <v>5210</v>
      </c>
      <c r="F11" s="30" t="s">
        <v>27</v>
      </c>
      <c r="G11" s="35">
        <f>+H11</f>
        <v>0</v>
      </c>
      <c r="H11" s="36">
        <v>0</v>
      </c>
      <c r="I11" s="36">
        <v>19465.599999999999</v>
      </c>
      <c r="J11" s="36">
        <v>19465.599999999999</v>
      </c>
      <c r="K11" s="36">
        <v>19465.599999999999</v>
      </c>
      <c r="L11" s="37">
        <f>IFERROR(K11/H11,0)</f>
        <v>0</v>
      </c>
      <c r="M11" s="38">
        <f>IFERROR(K11/I11,0)</f>
        <v>1</v>
      </c>
    </row>
    <row r="12" spans="2:13" ht="22.5" x14ac:dyDescent="0.2">
      <c r="B12" s="32" t="s">
        <v>28</v>
      </c>
      <c r="C12" s="33"/>
      <c r="D12" s="34" t="s">
        <v>29</v>
      </c>
      <c r="E12" s="29">
        <v>5120</v>
      </c>
      <c r="F12" s="30" t="s">
        <v>30</v>
      </c>
      <c r="G12" s="35">
        <f>+H12</f>
        <v>0</v>
      </c>
      <c r="H12" s="36">
        <v>0</v>
      </c>
      <c r="I12" s="36">
        <v>8000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5130</v>
      </c>
      <c r="F13" s="30" t="s">
        <v>31</v>
      </c>
      <c r="G13" s="35">
        <f>+H13</f>
        <v>0</v>
      </c>
      <c r="H13" s="36">
        <v>0</v>
      </c>
      <c r="I13" s="36">
        <v>9280</v>
      </c>
      <c r="J13" s="36">
        <v>9280</v>
      </c>
      <c r="K13" s="36">
        <v>9280</v>
      </c>
      <c r="L13" s="37">
        <f>IFERROR(K13/H13,0)</f>
        <v>0</v>
      </c>
      <c r="M13" s="38">
        <f>IFERROR(K13/I13,0)</f>
        <v>1</v>
      </c>
    </row>
    <row r="14" spans="2:13" x14ac:dyDescent="0.2">
      <c r="B14" s="32"/>
      <c r="C14" s="33"/>
      <c r="D14" s="34"/>
      <c r="E14" s="39"/>
      <c r="F14" s="40"/>
      <c r="G14" s="44"/>
      <c r="H14" s="44"/>
      <c r="I14" s="44"/>
      <c r="J14" s="44"/>
      <c r="K14" s="44"/>
      <c r="L14" s="41"/>
      <c r="M14" s="42"/>
    </row>
    <row r="15" spans="2:13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76" t="s">
        <v>14</v>
      </c>
      <c r="C16" s="77"/>
      <c r="D16" s="77"/>
      <c r="E16" s="77"/>
      <c r="F16" s="77"/>
      <c r="G16" s="7">
        <f>SUM(G9:G13)</f>
        <v>10000</v>
      </c>
      <c r="H16" s="7">
        <f>SUM(H9:H13)</f>
        <v>10000</v>
      </c>
      <c r="I16" s="7">
        <f>SUM(I9:I13)</f>
        <v>51745.599999999999</v>
      </c>
      <c r="J16" s="7">
        <f>SUM(J9:J13)</f>
        <v>28745.599999999999</v>
      </c>
      <c r="K16" s="7">
        <f>SUM(K9:K13)</f>
        <v>28745.599999999999</v>
      </c>
      <c r="L16" s="8">
        <f>IFERROR(K16/H16,0)</f>
        <v>2.8745599999999998</v>
      </c>
      <c r="M16" s="9">
        <f>IFERROR(K16/I16,0)</f>
        <v>0.55551776382919515</v>
      </c>
    </row>
    <row r="17" spans="2:13" ht="4.9000000000000004" customHeight="1" x14ac:dyDescent="0.2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78" t="s">
        <v>15</v>
      </c>
      <c r="C18" s="75"/>
      <c r="D18" s="75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25"/>
      <c r="C19" s="75" t="s">
        <v>16</v>
      </c>
      <c r="D19" s="75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6" customHeight="1" x14ac:dyDescent="0.2">
      <c r="B20" s="45"/>
      <c r="C20" s="46"/>
      <c r="D20" s="46"/>
      <c r="E20" s="39"/>
      <c r="F20" s="46"/>
      <c r="G20" s="27"/>
      <c r="H20" s="27"/>
      <c r="I20" s="27"/>
      <c r="J20" s="27"/>
      <c r="K20" s="27"/>
      <c r="L20" s="27"/>
      <c r="M20" s="28"/>
    </row>
    <row r="21" spans="2:13" s="60" customFormat="1" ht="45" x14ac:dyDescent="0.25">
      <c r="B21" s="55" t="s">
        <v>37</v>
      </c>
      <c r="C21" s="56"/>
      <c r="D21" s="29" t="s">
        <v>38</v>
      </c>
      <c r="E21" s="29"/>
      <c r="F21" s="29" t="s">
        <v>39</v>
      </c>
      <c r="G21" s="57">
        <v>0</v>
      </c>
      <c r="H21" s="57">
        <v>0</v>
      </c>
      <c r="I21" s="57">
        <v>1300000</v>
      </c>
      <c r="J21" s="57">
        <v>144154.88</v>
      </c>
      <c r="K21" s="57">
        <v>144154.88</v>
      </c>
      <c r="L21" s="58">
        <f>IFERROR(K21/H21,0)</f>
        <v>0</v>
      </c>
      <c r="M21" s="59">
        <f>IFERROR(K21/I21,0)</f>
        <v>0.11088836923076924</v>
      </c>
    </row>
    <row r="22" spans="2:13" x14ac:dyDescent="0.2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">
      <c r="B23" s="76" t="s">
        <v>17</v>
      </c>
      <c r="C23" s="77"/>
      <c r="D23" s="77"/>
      <c r="E23" s="77"/>
      <c r="F23" s="77"/>
      <c r="G23" s="7">
        <f>SUM(G21:G22)</f>
        <v>0</v>
      </c>
      <c r="H23" s="7">
        <f t="shared" ref="H23:K23" si="0">SUM(H21:H22)</f>
        <v>0</v>
      </c>
      <c r="I23" s="7">
        <f t="shared" si="0"/>
        <v>1300000</v>
      </c>
      <c r="J23" s="7">
        <f t="shared" si="0"/>
        <v>144154.88</v>
      </c>
      <c r="K23" s="7">
        <f t="shared" si="0"/>
        <v>144154.88</v>
      </c>
      <c r="L23" s="8">
        <f>IFERROR(K23/H23,0)</f>
        <v>0</v>
      </c>
      <c r="M23" s="9">
        <f>IFERROR(K23/I23,0)</f>
        <v>0.11088836923076924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61" t="s">
        <v>18</v>
      </c>
      <c r="C25" s="62"/>
      <c r="D25" s="62"/>
      <c r="E25" s="62"/>
      <c r="F25" s="62"/>
      <c r="G25" s="10">
        <f>+G16+G23</f>
        <v>10000</v>
      </c>
      <c r="H25" s="10">
        <f>+H16+H23</f>
        <v>10000</v>
      </c>
      <c r="I25" s="10">
        <f>+I16+I23</f>
        <v>1351745.6</v>
      </c>
      <c r="J25" s="10">
        <f>+J16+J23</f>
        <v>172900.48000000001</v>
      </c>
      <c r="K25" s="10">
        <f>+K16+K23</f>
        <v>172900.48000000001</v>
      </c>
      <c r="L25" s="11">
        <f>IFERROR(K25/H25,0)</f>
        <v>17.290048000000002</v>
      </c>
      <c r="M25" s="12">
        <f>IFERROR(K25/I25,0)</f>
        <v>0.12790903850547025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  <row r="31" spans="2:13" ht="13.5" thickBot="1" x14ac:dyDescent="0.25">
      <c r="B31" s="52"/>
      <c r="C31" s="52"/>
      <c r="D31" s="53"/>
      <c r="E31" s="52"/>
      <c r="F31" s="52"/>
      <c r="G31" s="52"/>
      <c r="H31" s="53"/>
      <c r="I31" s="53"/>
      <c r="J31" s="53"/>
      <c r="K31" s="52"/>
      <c r="L31" s="52"/>
      <c r="M31" s="52"/>
    </row>
    <row r="32" spans="2:13" x14ac:dyDescent="0.2">
      <c r="B32" s="52"/>
      <c r="C32" s="52"/>
      <c r="D32" s="54" t="s">
        <v>33</v>
      </c>
      <c r="E32" s="52"/>
      <c r="F32" s="52"/>
      <c r="G32" s="52"/>
      <c r="H32" s="52"/>
      <c r="I32" s="54" t="s">
        <v>34</v>
      </c>
      <c r="J32" s="52"/>
      <c r="K32" s="52"/>
      <c r="L32" s="52"/>
      <c r="M32" s="52"/>
    </row>
    <row r="33" spans="2:13" x14ac:dyDescent="0.2">
      <c r="B33" s="52"/>
      <c r="C33" s="52"/>
      <c r="D33" s="54" t="s">
        <v>35</v>
      </c>
      <c r="E33" s="52"/>
      <c r="F33" s="52"/>
      <c r="G33" s="52"/>
      <c r="H33" s="52"/>
      <c r="I33" s="54" t="s">
        <v>36</v>
      </c>
      <c r="J33" s="52"/>
      <c r="K33" s="52"/>
      <c r="L33" s="52"/>
      <c r="M33" s="52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6:F16"/>
    <mergeCell ref="B18:D18"/>
    <mergeCell ref="C19:D19"/>
    <mergeCell ref="B23:F23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Lenovo</cp:lastModifiedBy>
  <cp:lastPrinted>2021-10-29T21:07:51Z</cp:lastPrinted>
  <dcterms:created xsi:type="dcterms:W3CDTF">2020-08-06T19:52:58Z</dcterms:created>
  <dcterms:modified xsi:type="dcterms:W3CDTF">2021-11-16T20:50:34Z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