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6a" sheetId="1" r:id="rId1"/>
  </sheets>
  <definedNames>
    <definedName name="_xlnm._FilterDatabase" localSheetId="0" hidden="1">F6a!$B$3:$H$155</definedName>
  </definedNames>
  <calcPr calcId="144525"/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G79" i="1" s="1"/>
  <c r="F80" i="1"/>
  <c r="E80" i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H69" i="1"/>
  <c r="E69" i="1"/>
  <c r="H68" i="1"/>
  <c r="E68" i="1"/>
  <c r="H67" i="1"/>
  <c r="E67" i="1"/>
  <c r="H66" i="1"/>
  <c r="G66" i="1"/>
  <c r="F66" i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H33" i="1" s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C5" i="1"/>
  <c r="G4" i="1"/>
  <c r="G154" i="1" s="1"/>
  <c r="F4" i="1"/>
  <c r="F154" i="1" s="1"/>
  <c r="D4" i="1"/>
  <c r="D154" i="1" s="1"/>
  <c r="C4" i="1"/>
  <c r="C154" i="1" l="1"/>
  <c r="E70" i="1"/>
  <c r="H80" i="1"/>
  <c r="E141" i="1"/>
  <c r="H141" i="1" s="1"/>
  <c r="E145" i="1"/>
  <c r="H145" i="1" s="1"/>
  <c r="H79" i="1" l="1"/>
  <c r="H70" i="1"/>
  <c r="H4" i="1" s="1"/>
  <c r="H154" i="1" s="1"/>
  <c r="E4" i="1"/>
  <c r="E154" i="1" s="1"/>
  <c r="E79" i="1"/>
</calcChain>
</file>

<file path=xl/sharedStrings.xml><?xml version="1.0" encoding="utf-8"?>
<sst xmlns="http://schemas.openxmlformats.org/spreadsheetml/2006/main" count="280" uniqueCount="207">
  <si>
    <t>MUSEO ICONOGRAFICO DEL QUIJOTE
Clasificación por Objeto del Gasto (Capítulo y Concepto)
al 31 de Diciembre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</si>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</sst>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16679039.870000001</v>
      </c>
      <c r="D4" s="15">
        <f t="shared" ref="D4:H4" si="0">D5+D13+D23+D33+D43+D53+D57+D66+D70</f>
        <v>2254751.4699999997</v>
      </c>
      <c r="E4" s="15">
        <f t="shared" si="0"/>
        <v>18933791.34</v>
      </c>
      <c r="F4" s="15">
        <f t="shared" si="0"/>
        <v>17981267.810000002</v>
      </c>
      <c r="G4" s="15">
        <f t="shared" si="0"/>
        <v>17859054.960000001</v>
      </c>
      <c r="H4" s="15">
        <f t="shared" si="0"/>
        <v>952523.52999999863</v>
      </c>
    </row>
    <row r="5" spans="1:8">
      <c r="A5" s="16" t="s">
        <v>10</v>
      </c>
      <c r="B5" s="17"/>
      <c r="C5" s="18">
        <f>SUM(C6:C12)</f>
        <v>9959016.0800000001</v>
      </c>
      <c r="D5" s="18">
        <f t="shared" ref="D5:H5" si="1">SUM(D6:D12)</f>
        <v>-91591.049999999988</v>
      </c>
      <c r="E5" s="18">
        <f t="shared" si="1"/>
        <v>9867425.0299999993</v>
      </c>
      <c r="F5" s="18">
        <f t="shared" si="1"/>
        <v>9532599.5900000017</v>
      </c>
      <c r="G5" s="18">
        <f t="shared" si="1"/>
        <v>9484804.4600000009</v>
      </c>
      <c r="H5" s="18">
        <f t="shared" si="1"/>
        <v>334825.43999999977</v>
      </c>
    </row>
    <row r="6" spans="1:8">
      <c r="A6" s="19" t="s">
        <v>11</v>
      </c>
      <c r="B6" s="20" t="s">
        <v>12</v>
      </c>
      <c r="C6" s="21">
        <v>2441436</v>
      </c>
      <c r="D6" s="21">
        <v>-306853.46000000002</v>
      </c>
      <c r="E6" s="21">
        <f>C6+D6</f>
        <v>2134582.54</v>
      </c>
      <c r="F6" s="21">
        <v>2104668.61</v>
      </c>
      <c r="G6" s="21">
        <v>2104668.61</v>
      </c>
      <c r="H6" s="21">
        <f>E6-F6</f>
        <v>29913.930000000168</v>
      </c>
    </row>
    <row r="7" spans="1:8">
      <c r="A7" s="19" t="s">
        <v>13</v>
      </c>
      <c r="B7" s="20" t="s">
        <v>14</v>
      </c>
      <c r="C7" s="21">
        <v>76800</v>
      </c>
      <c r="D7" s="21">
        <v>158301.22</v>
      </c>
      <c r="E7" s="21">
        <f t="shared" ref="E7:E12" si="2">C7+D7</f>
        <v>235101.22</v>
      </c>
      <c r="F7" s="21">
        <v>232994.54</v>
      </c>
      <c r="G7" s="21">
        <v>232994.54</v>
      </c>
      <c r="H7" s="21">
        <f t="shared" ref="H7:H70" si="3">E7-F7</f>
        <v>2106.679999999993</v>
      </c>
    </row>
    <row r="8" spans="1:8">
      <c r="A8" s="19" t="s">
        <v>15</v>
      </c>
      <c r="B8" s="20" t="s">
        <v>16</v>
      </c>
      <c r="C8" s="21">
        <v>3127167</v>
      </c>
      <c r="D8" s="21">
        <v>-249797.49</v>
      </c>
      <c r="E8" s="21">
        <f t="shared" si="2"/>
        <v>2877369.51</v>
      </c>
      <c r="F8" s="21">
        <v>2689824.49</v>
      </c>
      <c r="G8" s="21">
        <v>2645940.2599999998</v>
      </c>
      <c r="H8" s="21">
        <f t="shared" si="3"/>
        <v>187545.01999999955</v>
      </c>
    </row>
    <row r="9" spans="1:8">
      <c r="A9" s="19" t="s">
        <v>17</v>
      </c>
      <c r="B9" s="20" t="s">
        <v>18</v>
      </c>
      <c r="C9" s="21">
        <v>867816</v>
      </c>
      <c r="D9" s="21">
        <v>-75727.56</v>
      </c>
      <c r="E9" s="21">
        <f t="shared" si="2"/>
        <v>792088.44</v>
      </c>
      <c r="F9" s="21">
        <v>768930.41</v>
      </c>
      <c r="G9" s="21">
        <v>768930.41</v>
      </c>
      <c r="H9" s="21">
        <f t="shared" si="3"/>
        <v>23158.029999999912</v>
      </c>
    </row>
    <row r="10" spans="1:8">
      <c r="A10" s="19" t="s">
        <v>19</v>
      </c>
      <c r="B10" s="20" t="s">
        <v>20</v>
      </c>
      <c r="C10" s="21">
        <v>3419467.08</v>
      </c>
      <c r="D10" s="21">
        <v>371071.24</v>
      </c>
      <c r="E10" s="21">
        <f t="shared" si="2"/>
        <v>3790538.3200000003</v>
      </c>
      <c r="F10" s="21">
        <v>3700475.89</v>
      </c>
      <c r="G10" s="21">
        <v>3696564.99</v>
      </c>
      <c r="H10" s="21">
        <f t="shared" si="3"/>
        <v>90062.430000000168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26330</v>
      </c>
      <c r="D12" s="21">
        <v>11415</v>
      </c>
      <c r="E12" s="21">
        <f t="shared" si="2"/>
        <v>37745</v>
      </c>
      <c r="F12" s="21">
        <v>35705.65</v>
      </c>
      <c r="G12" s="21">
        <v>35705.65</v>
      </c>
      <c r="H12" s="21">
        <f t="shared" si="3"/>
        <v>2039.3499999999985</v>
      </c>
    </row>
    <row r="13" spans="1:8">
      <c r="A13" s="16" t="s">
        <v>25</v>
      </c>
      <c r="B13" s="17"/>
      <c r="C13" s="18">
        <f>SUM(C14:C22)</f>
        <v>665768.5</v>
      </c>
      <c r="D13" s="18">
        <f t="shared" ref="D13:G13" si="4">SUM(D14:D22)</f>
        <v>-75797.23</v>
      </c>
      <c r="E13" s="18">
        <f t="shared" si="4"/>
        <v>589971.27</v>
      </c>
      <c r="F13" s="18">
        <f t="shared" si="4"/>
        <v>511731.48</v>
      </c>
      <c r="G13" s="18">
        <f t="shared" si="4"/>
        <v>511639.80999999994</v>
      </c>
      <c r="H13" s="18">
        <f t="shared" si="3"/>
        <v>78239.790000000037</v>
      </c>
    </row>
    <row r="14" spans="1:8">
      <c r="A14" s="19" t="s">
        <v>26</v>
      </c>
      <c r="B14" s="20" t="s">
        <v>27</v>
      </c>
      <c r="C14" s="21">
        <v>103208.5</v>
      </c>
      <c r="D14" s="21">
        <v>-4926.82</v>
      </c>
      <c r="E14" s="21">
        <f t="shared" ref="E14:E22" si="5">C14+D14</f>
        <v>98281.68</v>
      </c>
      <c r="F14" s="21">
        <v>87220.53</v>
      </c>
      <c r="G14" s="21">
        <v>87220.53</v>
      </c>
      <c r="H14" s="21">
        <f t="shared" si="3"/>
        <v>11061.149999999994</v>
      </c>
    </row>
    <row r="15" spans="1:8">
      <c r="A15" s="19" t="s">
        <v>28</v>
      </c>
      <c r="B15" s="20" t="s">
        <v>29</v>
      </c>
      <c r="C15" s="21">
        <v>3000</v>
      </c>
      <c r="D15" s="21">
        <v>19899</v>
      </c>
      <c r="E15" s="21">
        <f t="shared" si="5"/>
        <v>22899</v>
      </c>
      <c r="F15" s="21">
        <v>22584</v>
      </c>
      <c r="G15" s="21">
        <v>22584</v>
      </c>
      <c r="H15" s="21">
        <f t="shared" si="3"/>
        <v>315</v>
      </c>
    </row>
    <row r="16" spans="1:8">
      <c r="A16" s="19" t="s">
        <v>30</v>
      </c>
      <c r="B16" s="20" t="s">
        <v>31</v>
      </c>
      <c r="C16" s="21">
        <v>345000</v>
      </c>
      <c r="D16" s="21">
        <v>-125600.49</v>
      </c>
      <c r="E16" s="21">
        <f t="shared" si="5"/>
        <v>219399.51</v>
      </c>
      <c r="F16" s="21">
        <v>178088.16</v>
      </c>
      <c r="G16" s="21">
        <v>178088.16</v>
      </c>
      <c r="H16" s="21">
        <f t="shared" si="3"/>
        <v>41311.350000000006</v>
      </c>
    </row>
    <row r="17" spans="1:8">
      <c r="A17" s="19" t="s">
        <v>32</v>
      </c>
      <c r="B17" s="20" t="s">
        <v>33</v>
      </c>
      <c r="C17" s="21">
        <v>60500</v>
      </c>
      <c r="D17" s="21">
        <v>15101.05</v>
      </c>
      <c r="E17" s="21">
        <f t="shared" si="5"/>
        <v>75601.05</v>
      </c>
      <c r="F17" s="21">
        <v>71272.479999999996</v>
      </c>
      <c r="G17" s="21">
        <v>71272.479999999996</v>
      </c>
      <c r="H17" s="21">
        <f t="shared" si="3"/>
        <v>4328.570000000007</v>
      </c>
    </row>
    <row r="18" spans="1:8">
      <c r="A18" s="19" t="s">
        <v>34</v>
      </c>
      <c r="B18" s="20" t="s">
        <v>35</v>
      </c>
      <c r="C18" s="21">
        <v>15500</v>
      </c>
      <c r="D18" s="21">
        <v>-13206</v>
      </c>
      <c r="E18" s="21">
        <f t="shared" si="5"/>
        <v>2294</v>
      </c>
      <c r="F18" s="21">
        <v>1436.5</v>
      </c>
      <c r="G18" s="21">
        <v>1436.5</v>
      </c>
      <c r="H18" s="21">
        <f t="shared" si="3"/>
        <v>857.5</v>
      </c>
    </row>
    <row r="19" spans="1:8">
      <c r="A19" s="19" t="s">
        <v>36</v>
      </c>
      <c r="B19" s="20" t="s">
        <v>37</v>
      </c>
      <c r="C19" s="21">
        <v>115360</v>
      </c>
      <c r="D19" s="21">
        <v>11014.91</v>
      </c>
      <c r="E19" s="21">
        <f t="shared" si="5"/>
        <v>126374.91</v>
      </c>
      <c r="F19" s="21">
        <v>125320.2</v>
      </c>
      <c r="G19" s="21">
        <v>125228.53</v>
      </c>
      <c r="H19" s="21">
        <f t="shared" si="3"/>
        <v>1054.7100000000064</v>
      </c>
    </row>
    <row r="20" spans="1:8">
      <c r="A20" s="19" t="s">
        <v>38</v>
      </c>
      <c r="B20" s="20" t="s">
        <v>39</v>
      </c>
      <c r="C20" s="21">
        <v>4000</v>
      </c>
      <c r="D20" s="21">
        <v>22017.279999999999</v>
      </c>
      <c r="E20" s="21">
        <f t="shared" si="5"/>
        <v>26017.279999999999</v>
      </c>
      <c r="F20" s="21">
        <v>16655.39</v>
      </c>
      <c r="G20" s="21">
        <v>16655.39</v>
      </c>
      <c r="H20" s="21">
        <f t="shared" si="3"/>
        <v>9361.89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19200</v>
      </c>
      <c r="D22" s="21">
        <v>-96.16</v>
      </c>
      <c r="E22" s="21">
        <f t="shared" si="5"/>
        <v>19103.84</v>
      </c>
      <c r="F22" s="21">
        <v>9154.2199999999993</v>
      </c>
      <c r="G22" s="21">
        <v>9154.2199999999993</v>
      </c>
      <c r="H22" s="21">
        <f t="shared" si="3"/>
        <v>9949.6200000000008</v>
      </c>
    </row>
    <row r="23" spans="1:8">
      <c r="A23" s="16" t="s">
        <v>44</v>
      </c>
      <c r="B23" s="17"/>
      <c r="C23" s="18">
        <f>SUM(C24:C32)</f>
        <v>5720255.290000001</v>
      </c>
      <c r="D23" s="18">
        <f t="shared" ref="D23:G23" si="6">SUM(D24:D32)</f>
        <v>2150333.42</v>
      </c>
      <c r="E23" s="18">
        <f t="shared" si="6"/>
        <v>7870588.71</v>
      </c>
      <c r="F23" s="18">
        <f t="shared" si="6"/>
        <v>7379509.870000001</v>
      </c>
      <c r="G23" s="18">
        <f t="shared" si="6"/>
        <v>7307992.8200000003</v>
      </c>
      <c r="H23" s="18">
        <f t="shared" si="3"/>
        <v>491078.83999999892</v>
      </c>
    </row>
    <row r="24" spans="1:8">
      <c r="A24" s="19" t="s">
        <v>45</v>
      </c>
      <c r="B24" s="20" t="s">
        <v>46</v>
      </c>
      <c r="C24" s="21">
        <v>171450</v>
      </c>
      <c r="D24" s="21">
        <v>29381.37</v>
      </c>
      <c r="E24" s="21">
        <f t="shared" ref="E24:E32" si="7">C24+D24</f>
        <v>200831.37</v>
      </c>
      <c r="F24" s="21">
        <v>155400.32999999999</v>
      </c>
      <c r="G24" s="21">
        <v>155400.32999999999</v>
      </c>
      <c r="H24" s="21">
        <f t="shared" si="3"/>
        <v>45431.040000000008</v>
      </c>
    </row>
    <row r="25" spans="1:8">
      <c r="A25" s="19" t="s">
        <v>47</v>
      </c>
      <c r="B25" s="20" t="s">
        <v>48</v>
      </c>
      <c r="C25" s="21">
        <v>725116.56</v>
      </c>
      <c r="D25" s="21">
        <v>423708.98</v>
      </c>
      <c r="E25" s="21">
        <f t="shared" si="7"/>
        <v>1148825.54</v>
      </c>
      <c r="F25" s="21">
        <v>1127602.6599999999</v>
      </c>
      <c r="G25" s="21">
        <v>1127602.6599999999</v>
      </c>
      <c r="H25" s="21">
        <f t="shared" si="3"/>
        <v>21222.880000000121</v>
      </c>
    </row>
    <row r="26" spans="1:8">
      <c r="A26" s="19" t="s">
        <v>49</v>
      </c>
      <c r="B26" s="20" t="s">
        <v>50</v>
      </c>
      <c r="C26" s="21">
        <v>3569728.67</v>
      </c>
      <c r="D26" s="21">
        <v>883034.46</v>
      </c>
      <c r="E26" s="21">
        <f t="shared" si="7"/>
        <v>4452763.13</v>
      </c>
      <c r="F26" s="21">
        <v>4194289.24</v>
      </c>
      <c r="G26" s="21">
        <v>4132006.04</v>
      </c>
      <c r="H26" s="21">
        <f t="shared" si="3"/>
        <v>258473.88999999966</v>
      </c>
    </row>
    <row r="27" spans="1:8">
      <c r="A27" s="19" t="s">
        <v>51</v>
      </c>
      <c r="B27" s="20" t="s">
        <v>52</v>
      </c>
      <c r="C27" s="21">
        <v>542432.06000000006</v>
      </c>
      <c r="D27" s="21">
        <v>-150447.87</v>
      </c>
      <c r="E27" s="21">
        <f t="shared" si="7"/>
        <v>391984.19000000006</v>
      </c>
      <c r="F27" s="21">
        <v>318775.84000000003</v>
      </c>
      <c r="G27" s="21">
        <v>318775.84000000003</v>
      </c>
      <c r="H27" s="21">
        <f t="shared" si="3"/>
        <v>73208.350000000035</v>
      </c>
    </row>
    <row r="28" spans="1:8">
      <c r="A28" s="19" t="s">
        <v>53</v>
      </c>
      <c r="B28" s="20" t="s">
        <v>54</v>
      </c>
      <c r="C28" s="21">
        <v>53174</v>
      </c>
      <c r="D28" s="21">
        <v>75959.14</v>
      </c>
      <c r="E28" s="21">
        <f t="shared" si="7"/>
        <v>129133.14</v>
      </c>
      <c r="F28" s="21">
        <v>114621.67</v>
      </c>
      <c r="G28" s="21">
        <v>114621.67</v>
      </c>
      <c r="H28" s="21">
        <f t="shared" si="3"/>
        <v>14511.470000000001</v>
      </c>
    </row>
    <row r="29" spans="1:8">
      <c r="A29" s="19" t="s">
        <v>55</v>
      </c>
      <c r="B29" s="20" t="s">
        <v>56</v>
      </c>
      <c r="C29" s="21">
        <v>60000</v>
      </c>
      <c r="D29" s="21">
        <v>558560</v>
      </c>
      <c r="E29" s="21">
        <f t="shared" si="7"/>
        <v>618560</v>
      </c>
      <c r="F29" s="21">
        <v>615193.73</v>
      </c>
      <c r="G29" s="21">
        <v>607393.73</v>
      </c>
      <c r="H29" s="21">
        <f t="shared" si="3"/>
        <v>3366.2700000000186</v>
      </c>
    </row>
    <row r="30" spans="1:8">
      <c r="A30" s="19" t="s">
        <v>57</v>
      </c>
      <c r="B30" s="20" t="s">
        <v>58</v>
      </c>
      <c r="C30" s="21">
        <v>137300</v>
      </c>
      <c r="D30" s="21">
        <v>77013.84</v>
      </c>
      <c r="E30" s="21">
        <f t="shared" si="7"/>
        <v>214313.84</v>
      </c>
      <c r="F30" s="21">
        <v>194419.32</v>
      </c>
      <c r="G30" s="21">
        <v>194419.32</v>
      </c>
      <c r="H30" s="21">
        <f t="shared" si="3"/>
        <v>19894.51999999999</v>
      </c>
    </row>
    <row r="31" spans="1:8">
      <c r="A31" s="19" t="s">
        <v>59</v>
      </c>
      <c r="B31" s="20" t="s">
        <v>60</v>
      </c>
      <c r="C31" s="21">
        <v>171700</v>
      </c>
      <c r="D31" s="21">
        <v>62185.59</v>
      </c>
      <c r="E31" s="21">
        <f t="shared" si="7"/>
        <v>233885.59</v>
      </c>
      <c r="F31" s="21">
        <v>211324.33</v>
      </c>
      <c r="G31" s="21">
        <v>211324.33</v>
      </c>
      <c r="H31" s="21">
        <f t="shared" si="3"/>
        <v>22561.260000000009</v>
      </c>
    </row>
    <row r="32" spans="1:8">
      <c r="A32" s="19" t="s">
        <v>61</v>
      </c>
      <c r="B32" s="20" t="s">
        <v>62</v>
      </c>
      <c r="C32" s="21">
        <v>289354</v>
      </c>
      <c r="D32" s="21">
        <v>190937.91</v>
      </c>
      <c r="E32" s="21">
        <f t="shared" si="7"/>
        <v>480291.91000000003</v>
      </c>
      <c r="F32" s="21">
        <v>447882.75</v>
      </c>
      <c r="G32" s="21">
        <v>446448.9</v>
      </c>
      <c r="H32" s="21">
        <f t="shared" si="3"/>
        <v>32409.160000000033</v>
      </c>
    </row>
    <row r="33" spans="1:8">
      <c r="A33" s="16" t="s">
        <v>63</v>
      </c>
      <c r="B33" s="17"/>
      <c r="C33" s="18">
        <f>SUM(C34:C42)</f>
        <v>310000</v>
      </c>
      <c r="D33" s="18">
        <f t="shared" ref="D33:G33" si="8">SUM(D34:D42)</f>
        <v>169994.35</v>
      </c>
      <c r="E33" s="18">
        <f t="shared" si="8"/>
        <v>479994.35</v>
      </c>
      <c r="F33" s="18">
        <f t="shared" si="8"/>
        <v>473994.23999999999</v>
      </c>
      <c r="G33" s="18">
        <f t="shared" si="8"/>
        <v>473994.23999999999</v>
      </c>
      <c r="H33" s="18">
        <f t="shared" si="3"/>
        <v>6000.109999999986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110000</v>
      </c>
      <c r="D37" s="21">
        <v>31000</v>
      </c>
      <c r="E37" s="21">
        <f t="shared" si="9"/>
        <v>141000</v>
      </c>
      <c r="F37" s="21">
        <v>141000</v>
      </c>
      <c r="G37" s="21">
        <v>141000</v>
      </c>
      <c r="H37" s="21">
        <f t="shared" si="3"/>
        <v>0</v>
      </c>
    </row>
    <row r="38" spans="1:8">
      <c r="A38" s="19" t="s">
        <v>72</v>
      </c>
      <c r="B38" s="20" t="s">
        <v>73</v>
      </c>
      <c r="C38" s="21">
        <v>200000</v>
      </c>
      <c r="D38" s="21">
        <v>138994.35</v>
      </c>
      <c r="E38" s="21">
        <f t="shared" si="9"/>
        <v>338994.35</v>
      </c>
      <c r="F38" s="21">
        <v>332994.24</v>
      </c>
      <c r="G38" s="21">
        <v>332994.24</v>
      </c>
      <c r="H38" s="21">
        <f t="shared" si="3"/>
        <v>6000.109999999986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24000</v>
      </c>
      <c r="D43" s="18">
        <f t="shared" ref="D43:G43" si="10">SUM(D44:D52)</f>
        <v>101811.98000000001</v>
      </c>
      <c r="E43" s="18">
        <f t="shared" si="10"/>
        <v>125811.98000000001</v>
      </c>
      <c r="F43" s="18">
        <f t="shared" si="10"/>
        <v>83432.63</v>
      </c>
      <c r="G43" s="18">
        <f t="shared" si="10"/>
        <v>80623.63</v>
      </c>
      <c r="H43" s="18">
        <f t="shared" si="3"/>
        <v>42379.350000000006</v>
      </c>
    </row>
    <row r="44" spans="1:8">
      <c r="A44" s="19" t="s">
        <v>81</v>
      </c>
      <c r="B44" s="20" t="s">
        <v>82</v>
      </c>
      <c r="C44" s="21">
        <v>24000</v>
      </c>
      <c r="D44" s="21">
        <v>61811.98</v>
      </c>
      <c r="E44" s="21">
        <f t="shared" ref="E44:E52" si="11">C44+D44</f>
        <v>85811.98000000001</v>
      </c>
      <c r="F44" s="21">
        <v>48702.23</v>
      </c>
      <c r="G44" s="21">
        <v>45893.23</v>
      </c>
      <c r="H44" s="21">
        <f t="shared" si="3"/>
        <v>37109.750000000007</v>
      </c>
    </row>
    <row r="45" spans="1:8">
      <c r="A45" s="19" t="s">
        <v>83</v>
      </c>
      <c r="B45" s="20" t="s">
        <v>84</v>
      </c>
      <c r="C45" s="21"/>
      <c r="D45" s="21"/>
      <c r="E45" s="21">
        <f t="shared" si="11"/>
        <v>0</v>
      </c>
      <c r="F45" s="21"/>
      <c r="G45" s="21"/>
      <c r="H45" s="21">
        <f t="shared" si="3"/>
        <v>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>
        <v>0</v>
      </c>
      <c r="D47" s="21">
        <v>40000</v>
      </c>
      <c r="E47" s="21">
        <f t="shared" si="11"/>
        <v>40000</v>
      </c>
      <c r="F47" s="21">
        <v>34730.400000000001</v>
      </c>
      <c r="G47" s="21">
        <v>34730.400000000001</v>
      </c>
      <c r="H47" s="21">
        <f t="shared" si="3"/>
        <v>5269.5999999999985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/>
      <c r="D49" s="21"/>
      <c r="E49" s="21">
        <f t="shared" si="11"/>
        <v>0</v>
      </c>
      <c r="F49" s="21"/>
      <c r="G49" s="21"/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0</v>
      </c>
      <c r="E79" s="25">
        <f t="shared" si="21"/>
        <v>0</v>
      </c>
      <c r="F79" s="25">
        <f t="shared" si="21"/>
        <v>0</v>
      </c>
      <c r="G79" s="25">
        <f t="shared" si="21"/>
        <v>0</v>
      </c>
      <c r="H79" s="25">
        <f t="shared" si="21"/>
        <v>0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0</v>
      </c>
      <c r="E98" s="25">
        <f t="shared" si="27"/>
        <v>0</v>
      </c>
      <c r="F98" s="25">
        <f t="shared" si="27"/>
        <v>0</v>
      </c>
      <c r="G98" s="25">
        <f t="shared" si="27"/>
        <v>0</v>
      </c>
      <c r="H98" s="25">
        <f t="shared" si="24"/>
        <v>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16679039.870000001</v>
      </c>
      <c r="D154" s="25">
        <f t="shared" ref="D154:H154" si="42">D4+D79</f>
        <v>2254751.4699999997</v>
      </c>
      <c r="E154" s="25">
        <f t="shared" si="42"/>
        <v>18933791.34</v>
      </c>
      <c r="F154" s="25">
        <f t="shared" si="42"/>
        <v>17981267.810000002</v>
      </c>
      <c r="G154" s="25">
        <f t="shared" si="42"/>
        <v>17859054.960000001</v>
      </c>
      <c r="H154" s="25">
        <f t="shared" si="42"/>
        <v>952523.52999999863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2023-02-09T17:33:45Z</dcterms:created>
  <dcterms:modified xsi:type="dcterms:W3CDTF">2023-02-09T17:34:17Z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