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6_Disciplina financiera\"/>
    </mc:Choice>
  </mc:AlternateContent>
  <bookViews>
    <workbookView xWindow="0" yWindow="0" windowWidth="23040" windowHeight="9525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G136" i="1"/>
  <c r="G135" i="1"/>
  <c r="G131" i="1"/>
  <c r="G127" i="1"/>
  <c r="G122" i="1"/>
  <c r="G118" i="1"/>
  <c r="G114" i="1"/>
  <c r="G109" i="1"/>
  <c r="G105" i="1"/>
  <c r="G96" i="1"/>
  <c r="G80" i="1"/>
  <c r="G76" i="1"/>
  <c r="G70" i="1"/>
  <c r="G66" i="1"/>
  <c r="G56" i="1"/>
  <c r="G52" i="1"/>
  <c r="G39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D135" i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<sst xmlns="http://schemas.openxmlformats.org/spreadsheetml/2006/main" count="285" uniqueCount="212">
  <si>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</si>
  <si>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</si>
  <si>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</si>
  <si>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</si>
  <si>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</si>
  <si>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</si>
  <si>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</si>
  <si>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</si>
  <si>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</si>
  <si>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</si>
  <si>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</si>
  <si>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</si>
  <si>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</si>
  <si>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</si>
  <si>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</si>
  <si>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</si>
  <si>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</si>
  <si>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</si>
  <si>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</si>
  <si>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</si>
  <si>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</si>
  <si>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</si>
  <si>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</si>
  <si>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</si>
  <si>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</si>
  <si>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</si>
  <si>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</si>
  <si>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</si>
  <si>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</si>
  <si>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</si>
  <si>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</si>
  <si>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</si>
  <si>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</si>
  <si>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</si>
  <si>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</si>
  <si>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</si>
  <si>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</si>
  <si>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</si>
  <si>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</si>
  <si>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</si>
  <si>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</si>
  <si>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</si>
  <si>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</si>
  <si>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</si>
  <si>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</si>
  <si>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</si>
  <si>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</si>
  <si>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</si>
  <si>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</si>
  <si>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</si>
  <si>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</si>
  <si>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</si>
  <si>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</si>
  <si>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</si>
  <si>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</si>
  <si>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</si>
  <si>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</si>
  <si>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</si>
  <si>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</si>
  <si>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</si>
  <si>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</si>
  <si>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</si>
  <si>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</si>
  <si>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</si>
  <si>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</si>
  <si>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</si>
  <si>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</si>
  <si>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</si>
  <si>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</si>
  <si>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</si>
  <si>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</si>
  <si>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</si>
  <si>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</si>
  <si>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</si>
  <si>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</si>
  <si>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</si>
  <si>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</si>
  <si>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</si>
  <si>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</si>
  <si>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</si>
  <si>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</si>
  <si>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</si>
  <si>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</si>
  <si>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</si>
  <si>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</si>
  <si>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</si>
  <si>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</si>
  <si>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</si>
  <si>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</si>
  <si>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</si>
  <si>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</si>
  <si>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</si>
  <si>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</si>
  <si>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</si>
  <si>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</si>
  <si>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</si>
  <si>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</si>
  <si>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</si>
  <si>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</si>
  <si>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</si>
  <si>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</si>
  <si>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</si>
  <si>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</si>
  <si>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</si>
  <si>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</si>
  <si>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</si>
  <si>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</si>
  <si>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</si>
  <si>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</si>
  <si>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</si>
  <si>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</si>
  <si>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</si>
  <si>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</si>
  <si>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</si>
  <si>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</si>
  <si>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</si>
  <si>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</si>
  <si>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</si>
  <si>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</si>
  <si>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</si>
  <si>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</si>
  <si>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</si>
  <si>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</si>
  <si>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</si>
  <si>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</si>
  <si>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</si>
  <si>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</si>
  <si>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</si>
  <si>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</si>
  <si>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</si>
  <si>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</si>
  <si>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</si>
  <si>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</si>
  <si>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</si>
  <si>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</si>
  <si>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</si>
  <si>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</si>
  <si>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</si>
  <si>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</si>
  <si>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</si>
  <si>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</si>
  <si>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</si>
  <si>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</si>
  <si>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</si>
  <si>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</si>
  <si>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</si>
  <si>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</si>
  <si>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</si>
  <si>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</si>
  <si>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</si>
  <si>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</si>
  <si>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</si>
  <si>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</si>
  <si>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</si>
  <si>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</si>
  <si>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</si>
  <si>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</si>
  <si>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</si>
  <si>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</si>
  <si>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</si>
  <si>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</si>
  <si>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</si>
  <si>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</si>
  <si>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</si>
  <si>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</si>
  <si>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</si>
  <si>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</si>
  <si>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</si>
  <si>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</si>
  <si>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</si>
  <si>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</si>
  <si>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</si>
  <si>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</si>
  <si>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</si>
  <si>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</si>
  <si>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</si>
  <si>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</si>
  <si>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</si>
  <si>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</si>
  <si>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</si>
  <si>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</si>
  <si>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</si>
  <si>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</si>
  <si>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</si>
  <si>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</si>
  <si>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</si>
  <si>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</si>
  <si>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</si>
  <si>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</si>
  <si>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</si>
  <si>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</si>
  <si>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</si>
  <si>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</si>
  <si>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</si>
  <si>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</si>
  <si>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</si>
  <si>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</si>
  <si>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</si>
  <si>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</si>
  <si>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</si>
  <si>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</si>
  <si>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</si>
  <si>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</si>
  <si>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</si>
  <si>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</si>
  <si>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</si>
  <si>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</si>
  <si>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</si>
  <si>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</si>
  <si>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</si>
  <si>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MUSEO ICONOGRAFICO DEL QUIJOTE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</si>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</sst>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18339675.109999999</v>
      </c>
      <c r="C9" s="33">
        <f t="shared" ref="C9:G9" si="0">C10+C18+C189+C28+C38+C48+C58+C62+C71+C75</f>
        <v>1780261.8599999999</v>
      </c>
      <c r="D9" s="33">
        <f t="shared" si="0"/>
        <v>20119936.969999999</v>
      </c>
      <c r="E9" s="33">
        <f t="shared" si="0"/>
        <v>9896802.6799999997</v>
      </c>
      <c r="F9" s="33">
        <f t="shared" si="0"/>
        <v>9896802.6799999997</v>
      </c>
      <c r="G9" s="33">
        <f t="shared" si="0"/>
        <v>10223134.290000001</v>
      </c>
    </row>
    <row r="10" spans="1:8">
      <c r="A10" s="8" t="s">
        <v>13</v>
      </c>
      <c r="B10" s="34">
        <f>SUM(B11:B17)</f>
        <v>9522249.1600000001</v>
      </c>
      <c r="C10" s="34">
        <f t="shared" ref="C10:G10" si="1">SUM(C11:C17)</f>
        <v>395880.23</v>
      </c>
      <c r="D10" s="34">
        <f t="shared" si="1"/>
        <v>9918129.3900000006</v>
      </c>
      <c r="E10" s="34">
        <f t="shared" si="1"/>
        <v>6002541.2299999995</v>
      </c>
      <c r="F10" s="34">
        <f t="shared" si="1"/>
        <v>6002541.2299999995</v>
      </c>
      <c r="G10" s="34">
        <f t="shared" si="1"/>
        <v>3915588.16</v>
      </c>
    </row>
    <row r="11" spans="1:8">
      <c r="A11" s="9" t="s">
        <v>14</v>
      </c>
      <c r="B11" s="36">
        <v>2258124</v>
      </c>
      <c r="C11" s="36">
        <v>-84346.66</v>
      </c>
      <c r="D11" s="34">
        <f>B11+C11</f>
        <v>2173777.34</v>
      </c>
      <c r="E11" s="36">
        <v>1522033.24</v>
      </c>
      <c r="F11" s="36">
        <v>1522033.24</v>
      </c>
      <c r="G11" s="34">
        <f>D11-E11</f>
        <v>651744.09999999986</v>
      </c>
      <c r="H11" s="12" t="s">
        <v>88</v>
      </c>
    </row>
    <row r="12" spans="1:8">
      <c r="A12" s="9" t="s">
        <v>15</v>
      </c>
      <c r="B12" s="36">
        <v>76800</v>
      </c>
      <c r="C12" s="36">
        <v>204785.73</v>
      </c>
      <c r="D12" s="34">
        <f t="shared" ref="D12:D17" si="2">B12+C12</f>
        <v>281585.73</v>
      </c>
      <c r="E12" s="36">
        <v>181620.56</v>
      </c>
      <c r="F12" s="36">
        <v>181620.56</v>
      </c>
      <c r="G12" s="34">
        <f t="shared" ref="G12:G17" si="3">D12-E12</f>
        <v>99965.169999999984</v>
      </c>
      <c r="H12" s="12" t="s">
        <v>89</v>
      </c>
    </row>
    <row r="13" spans="1:8">
      <c r="A13" s="9" t="s">
        <v>16</v>
      </c>
      <c r="B13" s="36">
        <v>2953971</v>
      </c>
      <c r="C13" s="36">
        <v>4076.93</v>
      </c>
      <c r="D13" s="34">
        <f t="shared" si="2"/>
        <v>2958047.93</v>
      </c>
      <c r="E13" s="36">
        <v>1198732.7</v>
      </c>
      <c r="F13" s="36">
        <v>1198732.7</v>
      </c>
      <c r="G13" s="34">
        <f t="shared" si="3"/>
        <v>1759315.2300000002</v>
      </c>
      <c r="H13" s="12" t="s">
        <v>90</v>
      </c>
    </row>
    <row r="14" spans="1:8">
      <c r="A14" s="9" t="s">
        <v>17</v>
      </c>
      <c r="B14" s="36">
        <v>944272</v>
      </c>
      <c r="C14" s="36">
        <v>-38329.519999999997</v>
      </c>
      <c r="D14" s="34">
        <f t="shared" si="2"/>
        <v>905942.48</v>
      </c>
      <c r="E14" s="36">
        <v>625224.88</v>
      </c>
      <c r="F14" s="36">
        <v>625224.88</v>
      </c>
      <c r="G14" s="34">
        <f t="shared" si="3"/>
        <v>280717.59999999998</v>
      </c>
      <c r="H14" s="12" t="s">
        <v>91</v>
      </c>
    </row>
    <row r="15" spans="1:8">
      <c r="A15" s="9" t="s">
        <v>18</v>
      </c>
      <c r="B15" s="36">
        <v>3266947.16</v>
      </c>
      <c r="C15" s="36">
        <v>309265.75</v>
      </c>
      <c r="D15" s="34">
        <f t="shared" si="2"/>
        <v>3576212.91</v>
      </c>
      <c r="E15" s="36">
        <v>2463032.81</v>
      </c>
      <c r="F15" s="36">
        <v>2463032.81</v>
      </c>
      <c r="G15" s="34">
        <f t="shared" si="3"/>
        <v>1113180.1000000001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22135</v>
      </c>
      <c r="C17" s="36">
        <v>428</v>
      </c>
      <c r="D17" s="34">
        <f t="shared" si="2"/>
        <v>22563</v>
      </c>
      <c r="E17" s="36">
        <v>11897.04</v>
      </c>
      <c r="F17" s="36">
        <v>11897.04</v>
      </c>
      <c r="G17" s="34">
        <f t="shared" si="3"/>
        <v>10665.96</v>
      </c>
      <c r="H17" s="12" t="s">
        <v>94</v>
      </c>
    </row>
    <row r="18" spans="1:8">
      <c r="A18" s="8" t="s">
        <v>21</v>
      </c>
      <c r="B18" s="34">
        <f>SUM(B19:B27)</f>
        <v>864026.63</v>
      </c>
      <c r="C18" s="34">
        <f t="shared" ref="C18:G18" si="4">SUM(C19:C27)</f>
        <v>34101.979999999996</v>
      </c>
      <c r="D18" s="34">
        <f t="shared" si="4"/>
        <v>898128.6100000001</v>
      </c>
      <c r="E18" s="34">
        <f t="shared" si="4"/>
        <v>197314.45</v>
      </c>
      <c r="F18" s="34">
        <f t="shared" si="4"/>
        <v>197314.45</v>
      </c>
      <c r="G18" s="34">
        <f t="shared" si="4"/>
        <v>700814.15999999992</v>
      </c>
    </row>
    <row r="19" spans="1:8">
      <c r="A19" s="9" t="s">
        <v>22</v>
      </c>
      <c r="B19" s="36">
        <v>119546.63</v>
      </c>
      <c r="C19" s="36">
        <v>24559.18</v>
      </c>
      <c r="D19" s="34">
        <f t="shared" ref="D19:D27" si="5">B19+C19</f>
        <v>144105.81</v>
      </c>
      <c r="E19" s="36">
        <v>70228.539999999994</v>
      </c>
      <c r="F19" s="36">
        <v>70228.539999999994</v>
      </c>
      <c r="G19" s="34">
        <f t="shared" ref="G19:G27" si="6">D19-E19</f>
        <v>73877.27</v>
      </c>
      <c r="H19" s="13" t="s">
        <v>95</v>
      </c>
    </row>
    <row r="20" spans="1:8">
      <c r="A20" s="9" t="s">
        <v>23</v>
      </c>
      <c r="B20" s="36">
        <v>4220</v>
      </c>
      <c r="C20" s="36">
        <v>0</v>
      </c>
      <c r="D20" s="34">
        <f t="shared" si="5"/>
        <v>4220</v>
      </c>
      <c r="E20" s="36">
        <v>0</v>
      </c>
      <c r="F20" s="36">
        <v>0</v>
      </c>
      <c r="G20" s="34">
        <f t="shared" si="6"/>
        <v>4220</v>
      </c>
      <c r="H20" s="13" t="s">
        <v>96</v>
      </c>
    </row>
    <row r="21" spans="1:8">
      <c r="A21" s="9" t="s">
        <v>24</v>
      </c>
      <c r="B21" s="36">
        <v>400000</v>
      </c>
      <c r="C21" s="36">
        <v>0</v>
      </c>
      <c r="D21" s="34">
        <f t="shared" si="5"/>
        <v>400000</v>
      </c>
      <c r="E21" s="36">
        <v>101580.21</v>
      </c>
      <c r="F21" s="36">
        <v>101580.21</v>
      </c>
      <c r="G21" s="34">
        <f t="shared" si="6"/>
        <v>298419.78999999998</v>
      </c>
      <c r="H21" s="13" t="s">
        <v>97</v>
      </c>
    </row>
    <row r="22" spans="1:8">
      <c r="A22" s="9" t="s">
        <v>25</v>
      </c>
      <c r="B22" s="36">
        <v>168700</v>
      </c>
      <c r="C22" s="36">
        <v>1542.8</v>
      </c>
      <c r="D22" s="34">
        <f t="shared" si="5"/>
        <v>170242.8</v>
      </c>
      <c r="E22" s="36">
        <v>1836.78</v>
      </c>
      <c r="F22" s="36">
        <v>1836.78</v>
      </c>
      <c r="G22" s="34">
        <f t="shared" si="6"/>
        <v>168406.02</v>
      </c>
      <c r="H22" s="13" t="s">
        <v>98</v>
      </c>
    </row>
    <row r="23" spans="1:8">
      <c r="A23" s="9" t="s">
        <v>26</v>
      </c>
      <c r="B23" s="36">
        <v>13500</v>
      </c>
      <c r="C23" s="36">
        <v>-7000</v>
      </c>
      <c r="D23" s="34">
        <f t="shared" si="5"/>
        <v>6500</v>
      </c>
      <c r="E23" s="36">
        <v>0</v>
      </c>
      <c r="F23" s="36">
        <v>0</v>
      </c>
      <c r="G23" s="34">
        <f t="shared" si="6"/>
        <v>6500</v>
      </c>
      <c r="H23" s="13" t="s">
        <v>99</v>
      </c>
    </row>
    <row r="24" spans="1:8">
      <c r="A24" s="9" t="s">
        <v>27</v>
      </c>
      <c r="B24" s="36">
        <v>115360</v>
      </c>
      <c r="C24" s="36">
        <v>0</v>
      </c>
      <c r="D24" s="34">
        <f t="shared" si="5"/>
        <v>115360</v>
      </c>
      <c r="E24" s="36">
        <v>23287.919999999998</v>
      </c>
      <c r="F24" s="36">
        <v>23287.919999999998</v>
      </c>
      <c r="G24" s="34">
        <f t="shared" si="6"/>
        <v>92072.08</v>
      </c>
      <c r="H24" s="13" t="s">
        <v>100</v>
      </c>
    </row>
    <row r="25" spans="1:8">
      <c r="A25" s="9" t="s">
        <v>28</v>
      </c>
      <c r="B25" s="36">
        <v>23000</v>
      </c>
      <c r="C25" s="36">
        <v>0</v>
      </c>
      <c r="D25" s="34">
        <f t="shared" si="5"/>
        <v>23000</v>
      </c>
      <c r="E25" s="36">
        <v>0</v>
      </c>
      <c r="F25" s="36">
        <v>0</v>
      </c>
      <c r="G25" s="34">
        <f t="shared" si="6"/>
        <v>23000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19700</v>
      </c>
      <c r="C27" s="36">
        <v>15000</v>
      </c>
      <c r="D27" s="34">
        <f t="shared" si="5"/>
        <v>34700</v>
      </c>
      <c r="E27" s="36">
        <v>381</v>
      </c>
      <c r="F27" s="36">
        <v>381</v>
      </c>
      <c r="G27" s="34">
        <f t="shared" si="6"/>
        <v>34319</v>
      </c>
      <c r="H27" s="13" t="s">
        <v>103</v>
      </c>
    </row>
    <row r="28" spans="1:8">
      <c r="A28" s="8" t="s">
        <v>31</v>
      </c>
      <c r="B28" s="34">
        <f>SUM(B29:B37)</f>
        <v>7512399.3199999994</v>
      </c>
      <c r="C28" s="34">
        <f t="shared" ref="C28:G28" si="7">SUM(C29:C37)</f>
        <v>1221779.6499999999</v>
      </c>
      <c r="D28" s="34">
        <f t="shared" si="7"/>
        <v>8734178.9700000007</v>
      </c>
      <c r="E28" s="34">
        <f t="shared" si="7"/>
        <v>3420703.14</v>
      </c>
      <c r="F28" s="34">
        <f t="shared" si="7"/>
        <v>3420703.14</v>
      </c>
      <c r="G28" s="34">
        <f t="shared" si="7"/>
        <v>5313475.83</v>
      </c>
    </row>
    <row r="29" spans="1:8">
      <c r="A29" s="9" t="s">
        <v>32</v>
      </c>
      <c r="B29" s="36">
        <v>153100</v>
      </c>
      <c r="C29" s="36">
        <v>15000</v>
      </c>
      <c r="D29" s="34">
        <f t="shared" ref="D29:D82" si="8">B29+C29</f>
        <v>168100</v>
      </c>
      <c r="E29" s="36">
        <v>40040.58</v>
      </c>
      <c r="F29" s="36">
        <v>40040.58</v>
      </c>
      <c r="G29" s="34">
        <f t="shared" ref="G29:G37" si="9">D29-E29</f>
        <v>128059.42</v>
      </c>
      <c r="H29" s="14" t="s">
        <v>104</v>
      </c>
    </row>
    <row r="30" spans="1:8">
      <c r="A30" s="9" t="s">
        <v>33</v>
      </c>
      <c r="B30" s="36">
        <v>850967.92</v>
      </c>
      <c r="C30" s="36">
        <v>36222.879999999997</v>
      </c>
      <c r="D30" s="34">
        <f t="shared" si="8"/>
        <v>887190.8</v>
      </c>
      <c r="E30" s="36">
        <v>473182.82</v>
      </c>
      <c r="F30" s="36">
        <v>473182.82</v>
      </c>
      <c r="G30" s="34">
        <f t="shared" si="9"/>
        <v>414007.98000000004</v>
      </c>
      <c r="H30" s="14" t="s">
        <v>105</v>
      </c>
    </row>
    <row r="31" spans="1:8">
      <c r="A31" s="9" t="s">
        <v>34</v>
      </c>
      <c r="B31" s="36">
        <v>3965578</v>
      </c>
      <c r="C31" s="36">
        <v>349613.16</v>
      </c>
      <c r="D31" s="34">
        <f t="shared" si="8"/>
        <v>4315191.16</v>
      </c>
      <c r="E31" s="36">
        <v>2137802.69</v>
      </c>
      <c r="F31" s="36">
        <v>2137802.69</v>
      </c>
      <c r="G31" s="34">
        <f t="shared" si="9"/>
        <v>2177388.4700000002</v>
      </c>
      <c r="H31" s="14" t="s">
        <v>106</v>
      </c>
    </row>
    <row r="32" spans="1:8">
      <c r="A32" s="9" t="s">
        <v>35</v>
      </c>
      <c r="B32" s="36">
        <v>1626629.6</v>
      </c>
      <c r="C32" s="36">
        <v>-73720</v>
      </c>
      <c r="D32" s="34">
        <f t="shared" si="8"/>
        <v>1552909.6</v>
      </c>
      <c r="E32" s="36">
        <v>261216.62</v>
      </c>
      <c r="F32" s="36">
        <v>261216.62</v>
      </c>
      <c r="G32" s="34">
        <f t="shared" si="9"/>
        <v>1291692.98</v>
      </c>
      <c r="H32" s="14" t="s">
        <v>107</v>
      </c>
    </row>
    <row r="33" spans="1:8">
      <c r="A33" s="9" t="s">
        <v>36</v>
      </c>
      <c r="B33" s="36">
        <v>39221.800000000003</v>
      </c>
      <c r="C33" s="36">
        <v>18271.2</v>
      </c>
      <c r="D33" s="34">
        <f t="shared" si="8"/>
        <v>57493</v>
      </c>
      <c r="E33" s="36">
        <v>18937.310000000001</v>
      </c>
      <c r="F33" s="36">
        <v>18937.310000000001</v>
      </c>
      <c r="G33" s="34">
        <f t="shared" si="9"/>
        <v>38555.69</v>
      </c>
      <c r="H33" s="14" t="s">
        <v>108</v>
      </c>
    </row>
    <row r="34" spans="1:8">
      <c r="A34" s="9" t="s">
        <v>37</v>
      </c>
      <c r="B34" s="36">
        <v>60000</v>
      </c>
      <c r="C34" s="36">
        <v>711311</v>
      </c>
      <c r="D34" s="34">
        <f t="shared" si="8"/>
        <v>771311</v>
      </c>
      <c r="E34" s="36">
        <v>66074.87</v>
      </c>
      <c r="F34" s="36">
        <v>66074.87</v>
      </c>
      <c r="G34" s="34">
        <f t="shared" si="9"/>
        <v>705236.13</v>
      </c>
      <c r="H34" s="14" t="s">
        <v>109</v>
      </c>
    </row>
    <row r="35" spans="1:8">
      <c r="A35" s="9" t="s">
        <v>38</v>
      </c>
      <c r="B35" s="36">
        <v>180900</v>
      </c>
      <c r="C35" s="36">
        <v>0</v>
      </c>
      <c r="D35" s="34">
        <f t="shared" si="8"/>
        <v>180900</v>
      </c>
      <c r="E35" s="36">
        <v>65953.710000000006</v>
      </c>
      <c r="F35" s="36">
        <v>65953.710000000006</v>
      </c>
      <c r="G35" s="34">
        <f t="shared" si="9"/>
        <v>114946.29</v>
      </c>
      <c r="H35" s="14" t="s">
        <v>110</v>
      </c>
    </row>
    <row r="36" spans="1:8">
      <c r="A36" s="9" t="s">
        <v>39</v>
      </c>
      <c r="B36" s="36">
        <v>234470</v>
      </c>
      <c r="C36" s="36">
        <v>-9000</v>
      </c>
      <c r="D36" s="34">
        <f t="shared" si="8"/>
        <v>225470</v>
      </c>
      <c r="E36" s="36">
        <v>40242.11</v>
      </c>
      <c r="F36" s="36">
        <v>40242.11</v>
      </c>
      <c r="G36" s="34">
        <f t="shared" si="9"/>
        <v>185227.89</v>
      </c>
      <c r="H36" s="14" t="s">
        <v>111</v>
      </c>
    </row>
    <row r="37" spans="1:8">
      <c r="A37" s="9" t="s">
        <v>40</v>
      </c>
      <c r="B37" s="36">
        <v>401532</v>
      </c>
      <c r="C37" s="36">
        <v>174081.41</v>
      </c>
      <c r="D37" s="34">
        <f t="shared" si="8"/>
        <v>575613.41</v>
      </c>
      <c r="E37" s="36">
        <v>317252.43</v>
      </c>
      <c r="F37" s="36">
        <v>317252.43</v>
      </c>
      <c r="G37" s="34">
        <f t="shared" si="9"/>
        <v>258360.98000000004</v>
      </c>
      <c r="H37" s="14" t="s">
        <v>112</v>
      </c>
    </row>
    <row r="38" spans="1:8">
      <c r="A38" s="8" t="s">
        <v>41</v>
      </c>
      <c r="B38" s="34">
        <f>SUM(B39:B47)</f>
        <v>415000</v>
      </c>
      <c r="C38" s="34">
        <f t="shared" ref="C38:G38" si="10">SUM(C39:C47)</f>
        <v>24000</v>
      </c>
      <c r="D38" s="34">
        <f t="shared" si="10"/>
        <v>439000</v>
      </c>
      <c r="E38" s="34">
        <f t="shared" si="10"/>
        <v>276243.86</v>
      </c>
      <c r="F38" s="34">
        <f t="shared" si="10"/>
        <v>276243.86</v>
      </c>
      <c r="G38" s="34">
        <f t="shared" si="10"/>
        <v>162756.14000000001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124000</v>
      </c>
      <c r="C42" s="36">
        <v>24000</v>
      </c>
      <c r="D42" s="34">
        <f t="shared" si="8"/>
        <v>148000</v>
      </c>
      <c r="E42" s="36">
        <v>0</v>
      </c>
      <c r="F42" s="36">
        <v>0</v>
      </c>
      <c r="G42" s="34">
        <f t="shared" si="11"/>
        <v>148000</v>
      </c>
      <c r="H42" s="15" t="s">
        <v>116</v>
      </c>
    </row>
    <row r="43" spans="1:8">
      <c r="A43" s="9" t="s">
        <v>46</v>
      </c>
      <c r="B43" s="36">
        <v>291000</v>
      </c>
      <c r="C43" s="36">
        <v>0</v>
      </c>
      <c r="D43" s="34">
        <f t="shared" si="8"/>
        <v>291000</v>
      </c>
      <c r="E43" s="36">
        <v>276243.86</v>
      </c>
      <c r="F43" s="36">
        <v>276243.86</v>
      </c>
      <c r="G43" s="34">
        <f t="shared" si="11"/>
        <v>14756.140000000014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26000</v>
      </c>
      <c r="C48" s="34">
        <f t="shared" ref="C48:G48" si="12">SUM(C49:C57)</f>
        <v>104500</v>
      </c>
      <c r="D48" s="34">
        <f t="shared" si="12"/>
        <v>130500</v>
      </c>
      <c r="E48" s="34">
        <f t="shared" si="12"/>
        <v>0</v>
      </c>
      <c r="F48" s="34">
        <f t="shared" si="12"/>
        <v>0</v>
      </c>
      <c r="G48" s="34">
        <f t="shared" si="12"/>
        <v>130500</v>
      </c>
    </row>
    <row r="49" spans="1:8">
      <c r="A49" s="9" t="s">
        <v>52</v>
      </c>
      <c r="B49" s="36">
        <v>26000</v>
      </c>
      <c r="C49" s="36">
        <v>54500</v>
      </c>
      <c r="D49" s="34">
        <f t="shared" si="8"/>
        <v>80500</v>
      </c>
      <c r="E49" s="36">
        <v>0</v>
      </c>
      <c r="F49" s="36">
        <v>0</v>
      </c>
      <c r="G49" s="34">
        <f t="shared" ref="G49:G57" si="13">D49-E49</f>
        <v>80500</v>
      </c>
      <c r="H49" s="17" t="s">
        <v>120</v>
      </c>
    </row>
    <row r="50" spans="1:8">
      <c r="A50" s="9" t="s">
        <v>53</v>
      </c>
      <c r="B50" s="36">
        <v>0</v>
      </c>
      <c r="C50" s="36">
        <v>50000</v>
      </c>
      <c r="D50" s="34">
        <f t="shared" si="8"/>
        <v>50000</v>
      </c>
      <c r="E50" s="36">
        <v>0</v>
      </c>
      <c r="F50" s="36">
        <v>0</v>
      </c>
      <c r="G50" s="34">
        <f t="shared" si="13"/>
        <v>50000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0</v>
      </c>
      <c r="D58" s="34">
        <f t="shared" si="14"/>
        <v>0</v>
      </c>
      <c r="E58" s="34">
        <f t="shared" si="14"/>
        <v>0</v>
      </c>
      <c r="F58" s="34">
        <f t="shared" si="14"/>
        <v>0</v>
      </c>
      <c r="G58" s="34">
        <f t="shared" si="14"/>
        <v>0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0</v>
      </c>
      <c r="D62" s="34">
        <f t="shared" si="16"/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4">
        <v>0</v>
      </c>
      <c r="C70" s="34">
        <v>0</v>
      </c>
      <c r="D70" s="34">
        <f t="shared" si="8"/>
        <v>0</v>
      </c>
      <c r="E70" s="34">
        <v>0</v>
      </c>
      <c r="F70" s="34">
        <v>0</v>
      </c>
      <c r="G70" s="34">
        <f t="shared" si="17"/>
        <v>0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0</v>
      </c>
      <c r="C84" s="33">
        <f t="shared" ref="C84:G84" si="22">C85+C93+C103+C113+C123+C133+C137+C146+C150</f>
        <v>0</v>
      </c>
      <c r="D84" s="33">
        <f t="shared" si="22"/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</row>
    <row r="85" spans="1:8">
      <c r="A85" s="8" t="s">
        <v>13</v>
      </c>
      <c r="B85" s="34">
        <f>SUM(B86:B92)</f>
        <v>0</v>
      </c>
      <c r="C85" s="34">
        <f t="shared" ref="C85:G85" si="23">SUM(C86:C92)</f>
        <v>0</v>
      </c>
      <c r="D85" s="34">
        <f t="shared" si="23"/>
        <v>0</v>
      </c>
      <c r="E85" s="34">
        <f t="shared" si="23"/>
        <v>0</v>
      </c>
      <c r="F85" s="34">
        <f t="shared" si="23"/>
        <v>0</v>
      </c>
      <c r="G85" s="34">
        <f t="shared" si="23"/>
        <v>0</v>
      </c>
    </row>
    <row r="86" spans="1:8">
      <c r="A86" s="9" t="s">
        <v>14</v>
      </c>
      <c r="B86" s="34">
        <v>0</v>
      </c>
      <c r="C86" s="34">
        <v>0</v>
      </c>
      <c r="D86" s="34">
        <f t="shared" ref="D86:D92" si="24">B86+C86</f>
        <v>0</v>
      </c>
      <c r="E86" s="34">
        <v>0</v>
      </c>
      <c r="F86" s="34">
        <v>0</v>
      </c>
      <c r="G86" s="34">
        <f t="shared" ref="G86:G92" si="25">D86-E86</f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0</v>
      </c>
      <c r="C93" s="34">
        <f t="shared" ref="C93:G93" si="26">SUM(C94:C102)</f>
        <v>0</v>
      </c>
      <c r="D93" s="34">
        <f t="shared" si="26"/>
        <v>0</v>
      </c>
      <c r="E93" s="34">
        <f t="shared" si="26"/>
        <v>0</v>
      </c>
      <c r="F93" s="34">
        <f t="shared" si="26"/>
        <v>0</v>
      </c>
      <c r="G93" s="34">
        <f t="shared" si="26"/>
        <v>0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4">
        <v>0</v>
      </c>
      <c r="C102" s="34">
        <v>0</v>
      </c>
      <c r="D102" s="34">
        <f t="shared" si="27"/>
        <v>0</v>
      </c>
      <c r="E102" s="34">
        <v>0</v>
      </c>
      <c r="F102" s="34">
        <v>0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0</v>
      </c>
      <c r="C103" s="34">
        <f t="shared" ref="C103:G103" si="29">SUM(C104:C112)</f>
        <v>0</v>
      </c>
      <c r="D103" s="34">
        <f t="shared" si="29"/>
        <v>0</v>
      </c>
      <c r="E103" s="34">
        <f t="shared" si="29"/>
        <v>0</v>
      </c>
      <c r="F103" s="34">
        <f t="shared" si="29"/>
        <v>0</v>
      </c>
      <c r="G103" s="34">
        <f t="shared" si="29"/>
        <v>0</v>
      </c>
    </row>
    <row r="104" spans="1:8">
      <c r="A104" s="9" t="s">
        <v>32</v>
      </c>
      <c r="B104" s="34">
        <v>0</v>
      </c>
      <c r="C104" s="34">
        <v>0</v>
      </c>
      <c r="D104" s="34">
        <f t="shared" ref="D104:D112" si="30">B104+C104</f>
        <v>0</v>
      </c>
      <c r="E104" s="34">
        <v>0</v>
      </c>
      <c r="F104" s="34">
        <v>0</v>
      </c>
      <c r="G104" s="34">
        <f t="shared" ref="G104:G112" si="31">D104-E104</f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4">
        <v>0</v>
      </c>
      <c r="C112" s="34">
        <v>0</v>
      </c>
      <c r="D112" s="34">
        <f t="shared" si="30"/>
        <v>0</v>
      </c>
      <c r="E112" s="34">
        <v>0</v>
      </c>
      <c r="F112" s="34">
        <v>0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0</v>
      </c>
      <c r="D133" s="34">
        <f t="shared" si="38"/>
        <v>0</v>
      </c>
      <c r="E133" s="34">
        <f t="shared" si="38"/>
        <v>0</v>
      </c>
      <c r="F133" s="34">
        <f t="shared" si="38"/>
        <v>0</v>
      </c>
      <c r="G133" s="34">
        <f t="shared" si="38"/>
        <v>0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18339675.109999999</v>
      </c>
      <c r="C159" s="33">
        <f t="shared" ref="C159:G159" si="47">C9+C84</f>
        <v>1780261.8599999999</v>
      </c>
      <c r="D159" s="33">
        <f t="shared" si="47"/>
        <v>20119936.969999999</v>
      </c>
      <c r="E159" s="33">
        <f t="shared" si="47"/>
        <v>9896802.6799999997</v>
      </c>
      <c r="F159" s="33">
        <f t="shared" si="47"/>
        <v>9896802.6799999997</v>
      </c>
      <c r="G159" s="33">
        <f t="shared" si="47"/>
        <v>10223134.290000001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4" fitToHeight="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2023-11-09T20:09:11Z</cp:lastPrinted>
  <dcterms:created xsi:type="dcterms:W3CDTF">2018-11-21T18:09:30Z</dcterms:created>
  <dcterms:modified xsi:type="dcterms:W3CDTF">2023-11-09T20:09:16Z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