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F45" i="1"/>
  <c r="E45" i="1"/>
  <c r="D45" i="1"/>
  <c r="C45" i="1"/>
  <c r="B45" i="1"/>
  <c r="G45" i="1" s="1"/>
  <c r="F37" i="1"/>
  <c r="E37" i="1"/>
  <c r="D37" i="1"/>
  <c r="C37" i="1"/>
  <c r="B37" i="1"/>
  <c r="G37" i="1" s="1"/>
  <c r="F28" i="1"/>
  <c r="E28" i="1"/>
  <c r="D28" i="1"/>
  <c r="C28" i="1"/>
  <c r="B28" i="1"/>
  <c r="G28" i="1" s="1"/>
  <c r="F16" i="1"/>
  <c r="E16" i="1"/>
  <c r="D16" i="1"/>
  <c r="C16" i="1"/>
  <c r="B16" i="1"/>
  <c r="G54" i="1" l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<sst xmlns="http://schemas.openxmlformats.org/spreadsheetml/2006/main" count="76" uniqueCount="76">
  <si>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</si>
  <si>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</si>
  <si>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</si>
  <si>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</si>
  <si>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</si>
  <si>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</si>
  <si>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</si>
  <si>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</si>
  <si>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</si>
  <si>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</si>
  <si>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</si>
  <si>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</si>
  <si>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</si>
  <si>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</si>
  <si>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</si>
  <si>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</si>
  <si>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</si>
  <si>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</si>
  <si>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</si>
  <si>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</si>
  <si>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</si>
  <si>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</si>
  <si>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</si>
  <si>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</si>
  <si>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</si>
  <si>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</si>
  <si>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</si>
  <si>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</si>
  <si>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</si>
  <si>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</si>
  <si>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</si>
  <si>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</si>
  <si>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</si>
  <si>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</si>
  <si>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</si>
  <si>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</si>
  <si>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</si>
  <si>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</si>
  <si>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</si>
  <si>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</si>
  <si>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</si>
  <si>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</si>
  <si>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</si>
  <si>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</si>
  <si>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</si>
  <si>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</si>
  <si>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</si>
  <si>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</si>
  <si>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</si>
  <si>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</si>
  <si>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</si>
  <si>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</si>
  <si>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</si>
  <si>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</si>
  <si>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</si>
  <si>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</si>
  <si>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</si>
  <si>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</si>
  <si>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</si>
  <si>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</si>
  <si>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</si>
  <si>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</si>
  <si>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</si>
  <si>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</si>
  <si>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</si>
  <si>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</si>
  <si>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</si>
  <si>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</si>
  <si>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</si>
  <si>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</si>
  <si>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</si>
  <si>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</si>
  <si>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</si>
  <si>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MUSEO ICONOGRAFICO DEL QUIJOTE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</si>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</sst>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90" zoomScaleNormal="90" workbookViewId="0">
      <selection activeCell="A2" sqref="A2:G2"/>
    </sheetView>
  </sheetViews>
  <sheetFormatPr baseColWidth="10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25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2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25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2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2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30" x14ac:dyDescent="0.2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2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25">
      <c r="A9" s="8" t="s">
        <v>12</v>
      </c>
      <c r="B9" s="28">
        <v>0</v>
      </c>
      <c r="C9" s="28">
        <v>0</v>
      </c>
      <c r="D9" s="21">
        <f>B9+C9</f>
        <v>0</v>
      </c>
      <c r="E9" s="28">
        <v>0</v>
      </c>
      <c r="F9" s="28">
        <v>0</v>
      </c>
      <c r="G9" s="21">
        <f>F9-B9</f>
        <v>0</v>
      </c>
      <c r="H9" s="2"/>
    </row>
    <row r="10" spans="1:8" x14ac:dyDescent="0.2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25">
      <c r="A11" s="8" t="s">
        <v>14</v>
      </c>
      <c r="B11" s="28">
        <v>0</v>
      </c>
      <c r="C11" s="28">
        <v>0</v>
      </c>
      <c r="D11" s="21">
        <f t="shared" si="0"/>
        <v>0</v>
      </c>
      <c r="E11" s="28">
        <v>0</v>
      </c>
      <c r="F11" s="28">
        <v>0</v>
      </c>
      <c r="G11" s="21">
        <f t="shared" si="1"/>
        <v>0</v>
      </c>
      <c r="H11" s="1"/>
    </row>
    <row r="12" spans="1:8" x14ac:dyDescent="0.2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2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2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25">
      <c r="A15" s="8" t="s">
        <v>71</v>
      </c>
      <c r="B15" s="28">
        <v>3123500</v>
      </c>
      <c r="C15" s="28">
        <v>-163033.17000000001</v>
      </c>
      <c r="D15" s="21">
        <f t="shared" si="0"/>
        <v>2960466.83</v>
      </c>
      <c r="E15" s="28">
        <v>2133339.67</v>
      </c>
      <c r="F15" s="28">
        <v>1801355.67</v>
      </c>
      <c r="G15" s="21">
        <f t="shared" si="1"/>
        <v>-1322144.33</v>
      </c>
      <c r="H15" s="1"/>
    </row>
    <row r="16" spans="1:8" x14ac:dyDescent="0.25">
      <c r="A16" s="3" t="s">
        <v>18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25">
      <c r="A17" s="12" t="s">
        <v>19</v>
      </c>
      <c r="B17" s="28">
        <v>0</v>
      </c>
      <c r="C17" s="28">
        <v>0</v>
      </c>
      <c r="D17" s="21">
        <f t="shared" ref="D17:D27" si="3">B17+C17</f>
        <v>0</v>
      </c>
      <c r="E17" s="28">
        <v>0</v>
      </c>
      <c r="F17" s="28">
        <v>0</v>
      </c>
      <c r="G17" s="21">
        <f t="shared" si="1"/>
        <v>0</v>
      </c>
    </row>
    <row r="18" spans="1:7" x14ac:dyDescent="0.25">
      <c r="A18" s="12" t="s">
        <v>20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25">
      <c r="A19" s="12" t="s">
        <v>21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25">
      <c r="A20" s="12" t="s">
        <v>22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25">
      <c r="A21" s="12" t="s">
        <v>23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25">
      <c r="A22" s="12" t="s">
        <v>24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25">
      <c r="A23" s="12" t="s">
        <v>25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25">
      <c r="A24" s="12" t="s">
        <v>26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25">
      <c r="A25" s="12" t="s">
        <v>27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25">
      <c r="A26" s="12" t="s">
        <v>28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25">
      <c r="A27" s="12" t="s">
        <v>29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25">
      <c r="A28" s="8" t="s">
        <v>30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25">
      <c r="A29" s="12" t="s">
        <v>31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25">
      <c r="A30" s="12" t="s">
        <v>32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25">
      <c r="A31" s="12" t="s">
        <v>33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25">
      <c r="A32" s="12" t="s">
        <v>34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25">
      <c r="A33" s="12" t="s">
        <v>35</v>
      </c>
      <c r="B33" s="28">
        <v>0</v>
      </c>
      <c r="C33" s="28">
        <v>0</v>
      </c>
      <c r="D33" s="21">
        <f t="shared" si="5"/>
        <v>0</v>
      </c>
      <c r="E33" s="28">
        <v>0</v>
      </c>
      <c r="F33" s="28">
        <v>0</v>
      </c>
      <c r="G33" s="21">
        <f t="shared" si="1"/>
        <v>0</v>
      </c>
      <c r="H33" s="1"/>
    </row>
    <row r="34" spans="1:8" x14ac:dyDescent="0.25">
      <c r="A34" s="8" t="s">
        <v>36</v>
      </c>
      <c r="B34" s="28">
        <v>15094215.32</v>
      </c>
      <c r="C34" s="28">
        <v>3638098.91</v>
      </c>
      <c r="D34" s="21">
        <f>B34+C34</f>
        <v>18732314.23</v>
      </c>
      <c r="E34" s="28">
        <v>18732314.23</v>
      </c>
      <c r="F34" s="28">
        <v>18732314.23</v>
      </c>
      <c r="G34" s="21">
        <f t="shared" si="1"/>
        <v>3638098.91</v>
      </c>
      <c r="H34" s="1"/>
    </row>
    <row r="35" spans="1:8" x14ac:dyDescent="0.25">
      <c r="A35" s="8" t="s">
        <v>37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25">
      <c r="A36" s="12" t="s">
        <v>38</v>
      </c>
      <c r="B36" s="28">
        <v>0</v>
      </c>
      <c r="C36" s="28">
        <v>0</v>
      </c>
      <c r="D36" s="21">
        <f>B36+C36</f>
        <v>0</v>
      </c>
      <c r="E36" s="28">
        <v>0</v>
      </c>
      <c r="F36" s="28">
        <v>0</v>
      </c>
      <c r="G36" s="21">
        <f t="shared" si="1"/>
        <v>0</v>
      </c>
      <c r="H36" s="1"/>
    </row>
    <row r="37" spans="1:8" x14ac:dyDescent="0.25">
      <c r="A37" s="8" t="s">
        <v>39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25">
      <c r="A38" s="12" t="s">
        <v>40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25">
      <c r="A39" s="12" t="s">
        <v>41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25">
      <c r="A40" s="9"/>
      <c r="B40" s="21"/>
      <c r="C40" s="21"/>
      <c r="D40" s="21"/>
      <c r="E40" s="21"/>
      <c r="F40" s="21"/>
      <c r="G40" s="21"/>
      <c r="H40" s="1"/>
    </row>
    <row r="41" spans="1:8" x14ac:dyDescent="0.25">
      <c r="A41" s="10" t="s">
        <v>42</v>
      </c>
      <c r="B41" s="22">
        <f>B9+B10+B11+B12+B13+B14+B15+B16+B28++B34+B35+B37</f>
        <v>18217715.32</v>
      </c>
      <c r="C41" s="22">
        <f t="shared" ref="C41:G41" si="7">C9+C10+C11+C12+C13+C14+C15+C16+C28++C34+C35+C37</f>
        <v>3475065.74</v>
      </c>
      <c r="D41" s="22">
        <f t="shared" si="7"/>
        <v>21692781.060000002</v>
      </c>
      <c r="E41" s="22">
        <f t="shared" si="7"/>
        <v>20865653.899999999</v>
      </c>
      <c r="F41" s="22">
        <f t="shared" si="7"/>
        <v>20533669.899999999</v>
      </c>
      <c r="G41" s="22">
        <f t="shared" si="7"/>
        <v>2315954.58</v>
      </c>
      <c r="H41" s="1"/>
    </row>
    <row r="42" spans="1:8" x14ac:dyDescent="0.25">
      <c r="A42" s="10" t="s">
        <v>43</v>
      </c>
      <c r="B42" s="23"/>
      <c r="C42" s="23"/>
      <c r="D42" s="23"/>
      <c r="E42" s="23"/>
      <c r="F42" s="23"/>
      <c r="G42" s="22">
        <f>IF((F41-B41)&lt;0,0,(F41-B41))</f>
        <v>2315954.5799999982</v>
      </c>
      <c r="H42" s="2"/>
    </row>
    <row r="43" spans="1:8" x14ac:dyDescent="0.25">
      <c r="A43" s="9"/>
      <c r="B43" s="24"/>
      <c r="C43" s="24"/>
      <c r="D43" s="24"/>
      <c r="E43" s="24"/>
      <c r="F43" s="24"/>
      <c r="G43" s="24"/>
      <c r="H43" s="1"/>
    </row>
    <row r="44" spans="1:8" x14ac:dyDescent="0.25">
      <c r="A44" s="10" t="s">
        <v>44</v>
      </c>
      <c r="B44" s="24"/>
      <c r="C44" s="24"/>
      <c r="D44" s="24"/>
      <c r="E44" s="24"/>
      <c r="F44" s="24"/>
      <c r="G44" s="24"/>
      <c r="H44" s="1"/>
    </row>
    <row r="45" spans="1:8" x14ac:dyDescent="0.25">
      <c r="A45" s="8" t="s">
        <v>45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25">
      <c r="A46" s="13" t="s">
        <v>46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25">
      <c r="A47" s="13" t="s">
        <v>47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25">
      <c r="A48" s="13" t="s">
        <v>48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30" x14ac:dyDescent="0.25">
      <c r="A49" s="13" t="s">
        <v>49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25">
      <c r="A50" s="13" t="s">
        <v>50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25">
      <c r="A51" s="13" t="s">
        <v>51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30" x14ac:dyDescent="0.25">
      <c r="A52" s="6" t="s">
        <v>52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25">
      <c r="A53" s="12" t="s">
        <v>53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25">
      <c r="A54" s="8" t="s">
        <v>54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25">
      <c r="A55" s="6" t="s">
        <v>55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25">
      <c r="A56" s="13" t="s">
        <v>56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25">
      <c r="A57" s="13" t="s">
        <v>57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6" t="s">
        <v>58</v>
      </c>
      <c r="B58" s="28">
        <v>0</v>
      </c>
      <c r="C58" s="28">
        <v>0</v>
      </c>
      <c r="D58" s="21">
        <f t="shared" si="13"/>
        <v>0</v>
      </c>
      <c r="E58" s="28">
        <v>0</v>
      </c>
      <c r="F58" s="28">
        <v>0</v>
      </c>
      <c r="G58" s="21">
        <f t="shared" si="11"/>
        <v>0</v>
      </c>
    </row>
    <row r="59" spans="1:7" x14ac:dyDescent="0.25">
      <c r="A59" s="8" t="s">
        <v>59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25">
      <c r="A60" s="13" t="s">
        <v>60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25">
      <c r="A61" s="13" t="s">
        <v>61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25">
      <c r="A62" s="8" t="s">
        <v>72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25">
      <c r="A63" s="8" t="s">
        <v>62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25">
      <c r="A64" s="9"/>
      <c r="B64" s="24"/>
      <c r="C64" s="24"/>
      <c r="D64" s="24"/>
      <c r="E64" s="24"/>
      <c r="F64" s="24"/>
      <c r="G64" s="24"/>
    </row>
    <row r="65" spans="1:7" x14ac:dyDescent="0.25">
      <c r="A65" s="10" t="s">
        <v>63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25">
      <c r="A66" s="9"/>
      <c r="B66" s="24"/>
      <c r="C66" s="24"/>
      <c r="D66" s="24"/>
      <c r="E66" s="24"/>
      <c r="F66" s="24"/>
      <c r="G66" s="24"/>
    </row>
    <row r="67" spans="1:7" x14ac:dyDescent="0.25">
      <c r="A67" s="10" t="s">
        <v>64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25">
      <c r="A68" s="8" t="s">
        <v>65</v>
      </c>
      <c r="B68" s="28">
        <v>0</v>
      </c>
      <c r="C68" s="28">
        <v>0</v>
      </c>
      <c r="D68" s="21">
        <f>B68+C68</f>
        <v>0</v>
      </c>
      <c r="E68" s="28">
        <v>0</v>
      </c>
      <c r="F68" s="28">
        <v>0</v>
      </c>
      <c r="G68" s="21">
        <f t="shared" ref="G68" si="18">F68-B68</f>
        <v>0</v>
      </c>
    </row>
    <row r="69" spans="1:7" x14ac:dyDescent="0.25">
      <c r="A69" s="9"/>
      <c r="B69" s="24"/>
      <c r="C69" s="24"/>
      <c r="D69" s="24"/>
      <c r="E69" s="24"/>
      <c r="F69" s="24"/>
      <c r="G69" s="24"/>
    </row>
    <row r="70" spans="1:7" x14ac:dyDescent="0.25">
      <c r="A70" s="10" t="s">
        <v>66</v>
      </c>
      <c r="B70" s="22">
        <f>B41+B65+B67</f>
        <v>18217715.32</v>
      </c>
      <c r="C70" s="22">
        <f t="shared" ref="C70:G70" si="19">C41+C65+C67</f>
        <v>3475065.74</v>
      </c>
      <c r="D70" s="22">
        <f t="shared" si="19"/>
        <v>21692781.060000002</v>
      </c>
      <c r="E70" s="22">
        <f t="shared" si="19"/>
        <v>20865653.899999999</v>
      </c>
      <c r="F70" s="22">
        <f t="shared" si="19"/>
        <v>20533669.899999999</v>
      </c>
      <c r="G70" s="22">
        <f t="shared" si="19"/>
        <v>2315954.58</v>
      </c>
    </row>
    <row r="71" spans="1:7" x14ac:dyDescent="0.25">
      <c r="A71" s="9"/>
      <c r="B71" s="24"/>
      <c r="C71" s="24"/>
      <c r="D71" s="24"/>
      <c r="E71" s="24"/>
      <c r="F71" s="24"/>
      <c r="G71" s="24"/>
    </row>
    <row r="72" spans="1:7" x14ac:dyDescent="0.25">
      <c r="A72" s="10" t="s">
        <v>67</v>
      </c>
      <c r="B72" s="24"/>
      <c r="C72" s="24"/>
      <c r="D72" s="24"/>
      <c r="E72" s="24"/>
      <c r="F72" s="24"/>
      <c r="G72" s="24"/>
    </row>
    <row r="73" spans="1:7" ht="30" x14ac:dyDescent="0.25">
      <c r="A73" s="16" t="s">
        <v>68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30" x14ac:dyDescent="0.25">
      <c r="A74" s="16" t="s">
        <v>69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25">
      <c r="A75" s="15" t="s">
        <v>70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25">
      <c r="A76" s="11"/>
      <c r="B76" s="25"/>
      <c r="C76" s="25"/>
      <c r="D76" s="25"/>
      <c r="E76" s="25"/>
      <c r="F76" s="25"/>
      <c r="G76" s="25"/>
    </row>
    <row r="77" spans="1:7" x14ac:dyDescent="0.25">
      <c r="A77" s="29" t="s">
        <v>75</v>
      </c>
      <c r="B77" s="26"/>
      <c r="C77" s="26"/>
      <c r="D77" s="26"/>
      <c r="E77" s="26"/>
      <c r="F77" s="26"/>
      <c r="G77" s="26"/>
    </row>
    <row r="78" spans="1:7" x14ac:dyDescent="0.25"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25">
      <c r="B79" s="19"/>
      <c r="C79" s="19"/>
      <c r="D79" s="19"/>
      <c r="E79" s="19"/>
      <c r="F79" s="19"/>
      <c r="G79" s="20"/>
    </row>
    <row r="80" spans="1:7" x14ac:dyDescent="0.2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cp:lastPrinted>2018-12-04T17:58:02Z</cp:lastPrinted>
  <dcterms:created xsi:type="dcterms:W3CDTF">2018-11-21T17:49:47Z</dcterms:created>
  <dcterms:modified xsi:type="dcterms:W3CDTF">2025-02-17T18:58:20Z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