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mpresos\"/>
    </mc:Choice>
  </mc:AlternateContent>
  <xr:revisionPtr revIDLastSave="0" documentId="13_ncr:1_{60587833-B427-481E-8120-A8C69CCB9C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AA" sheetId="2" r:id="rId1"/>
  </sheets>
  <definedNames>
    <definedName name="_xlnm._FilterDatabase" localSheetId="0" hidden="1">EAA!$A$2:$F$21</definedName>
    <definedName name="_xlnm.Print_Area" localSheetId="0">EAA!$A$1:$F$33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F21" i="2" s="1"/>
  <c r="E20" i="2"/>
  <c r="F20" i="2" s="1"/>
  <c r="E19" i="2"/>
  <c r="F19" i="2" s="1"/>
  <c r="E18" i="2"/>
  <c r="F18" i="2" s="1"/>
  <c r="E17" i="2"/>
  <c r="F17" i="2" s="1"/>
  <c r="E16" i="2"/>
  <c r="F16" i="2" s="1"/>
  <c r="E15" i="2"/>
  <c r="F15" i="2" s="1"/>
  <c r="E14" i="2"/>
  <c r="F14" i="2" s="1"/>
  <c r="E13" i="2"/>
  <c r="F13" i="2" s="1"/>
  <c r="D12" i="2"/>
  <c r="C12" i="2"/>
  <c r="B12" i="2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  <c r="E5" i="2"/>
  <c r="F5" i="2" s="1"/>
  <c r="D4" i="2"/>
  <c r="C4" i="2"/>
  <c r="B4" i="2"/>
  <c r="C3" i="2" l="1"/>
  <c r="F12" i="2"/>
  <c r="D3" i="2"/>
  <c r="E12" i="2"/>
  <c r="B3" i="2"/>
  <c r="E4" i="2"/>
  <c r="F4" i="2"/>
  <c r="F3" i="2" l="1"/>
  <c r="E3" i="2"/>
</calcChain>
</file>

<file path=xl/sharedStrings.xml><?xml version="1.0" encoding="utf-8"?>
<sst xmlns="http://schemas.openxmlformats.org/spreadsheetml/2006/main" count="33" uniqueCount="33">
  <si>
    <t>ACTIVO</t>
  </si>
  <si>
    <t>Inventarios</t>
  </si>
  <si>
    <t>Almacenes</t>
  </si>
  <si>
    <t>Concepto</t>
  </si>
  <si>
    <t>Activo Circulante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</si>
  <si>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</si>
  <si>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</si>
  <si>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</si>
  <si>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</si>
  <si>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</si>
  <si>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</si>
  <si>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</si>
  <si>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</si>
  <si>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</si>
  <si>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</si>
  <si>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</si>
  <si>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</si>
  <si>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</si>
  <si>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</si>
  <si>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</si>
  <si>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Saldo Inicial</t>
  </si>
  <si>
    <t>Cargos del Periodo</t>
  </si>
  <si>
    <t>Abonos del Periodo</t>
  </si>
  <si>
    <t>Saldo Final</t>
  </si>
  <si>
    <t>Bajo protesta de decir verdad declaramos que los Estados Financieros y sus notas, son razonablemente correctos y son responsabilidad del emisor.</t>
  </si>
  <si>
    <t>Variación del Periodo</t>
  </si>
  <si>
    <t>MUSEO ICONOGRAFICO DEL QUIJOTE
Estado Analítico del Activo
Del 1 de Enero al 30 de Junio de 2026
(Cifras en Pesos)</t>
  </si>
  <si>
    <t>_______________________________</t>
  </si>
  <si>
    <t>_________________________________</t>
  </si>
  <si>
    <t>Lic. Onofre Sanchez Menchero</t>
  </si>
  <si>
    <t>C.P. Julia Irene Maldonado Mendoza</t>
  </si>
  <si>
    <t>Director General</t>
  </si>
  <si>
    <t>Coordinadora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</si>
</sst>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7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Protection="1">
      <protection locked="0"/>
    </xf>
    <xf numFmtId="4" fontId="3" fillId="2" borderId="4" xfId="8" applyNumberFormat="1" applyFont="1" applyFill="1" applyBorder="1" applyAlignment="1">
      <alignment horizontal="center" vertical="center" wrapText="1"/>
    </xf>
    <xf numFmtId="0" fontId="3" fillId="2" borderId="4" xfId="8" applyFont="1" applyFill="1" applyBorder="1" applyAlignment="1">
      <alignment horizontal="center" vertical="center" wrapText="1"/>
    </xf>
    <xf numFmtId="0" fontId="3" fillId="0" borderId="4" xfId="8" applyFont="1" applyBorder="1" applyAlignment="1">
      <alignment horizontal="left" vertical="top" indent="1"/>
    </xf>
    <xf numFmtId="0" fontId="3" fillId="0" borderId="4" xfId="8" applyFont="1" applyBorder="1" applyAlignment="1">
      <alignment horizontal="left" vertical="top" indent="2"/>
    </xf>
    <xf numFmtId="0" fontId="4" fillId="0" borderId="4" xfId="8" applyFont="1" applyBorder="1" applyAlignment="1">
      <alignment horizontal="left" vertical="top" indent="2"/>
    </xf>
    <xf numFmtId="0" fontId="2" fillId="0" borderId="0" xfId="8" applyAlignment="1" applyProtection="1">
      <alignment horizontal="left" vertical="top" indent="1"/>
      <protection locked="0"/>
    </xf>
    <xf numFmtId="3" fontId="3" fillId="0" borderId="4" xfId="8" applyNumberFormat="1" applyFont="1" applyBorder="1" applyAlignment="1" applyProtection="1">
      <alignment vertical="top" wrapText="1"/>
      <protection locked="0"/>
    </xf>
    <xf numFmtId="3" fontId="4" fillId="0" borderId="4" xfId="8" applyNumberFormat="1" applyFont="1" applyBorder="1" applyAlignment="1" applyProtection="1">
      <alignment vertical="top" wrapText="1"/>
      <protection locked="0"/>
    </xf>
    <xf numFmtId="3" fontId="4" fillId="0" borderId="4" xfId="8" applyNumberFormat="1" applyFont="1" applyBorder="1" applyAlignment="1" applyProtection="1">
      <alignment wrapText="1"/>
      <protection locked="0"/>
    </xf>
    <xf numFmtId="0" fontId="3" fillId="2" borderId="1" xfId="8" applyFont="1" applyFill="1" applyBorder="1" applyAlignment="1" applyProtection="1">
      <alignment horizontal="center" vertical="center" wrapText="1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4" fillId="0" borderId="0" xfId="8" applyFont="1" applyAlignment="1" applyProtection="1">
      <alignment horizontal="center" vertical="top" wrapText="1"/>
      <protection locked="0"/>
    </xf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Alignment="1" applyProtection="1">
      <alignment horizontal="center"/>
      <protection locked="0"/>
    </xf>
    <xf numFmtId="0" fontId="0" fillId="0" borderId="0" xfId="0"/>
    <xf numFmtId="0" fontId="4" fillId="0" borderId="0" xfId="8" applyFont="1" applyAlignment="1" applyProtection="1">
      <alignment horizontal="center" vertical="top" wrapText="1"/>
      <protection locked="0"/>
    </xf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Alignment="1" applyProtection="1">
      <alignment horizontal="center"/>
      <protection locked="0"/>
    </xf>
    <xf numFmtId="4" fontId="4" fillId="0" borderId="0" xfId="8" applyNumberFormat="1" applyFont="1" applyAlignment="1" applyProtection="1">
      <alignment vertical="top"/>
      <protection locked="0"/>
    </xf>
  </cellXfs>
  <cellStyles count="61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2 2" xfId="53" xr:uid="{4D50F80D-7307-442C-9371-A5E003E768D6}"/>
    <cellStyle name="Millares 2 2 3" xfId="44" xr:uid="{CE8540AE-986F-461F-B369-42B2F7AAF0A0}"/>
    <cellStyle name="Millares 2 2 4" xfId="35" xr:uid="{A1E1936B-30A9-4666-A635-DE71F5877ABD}"/>
    <cellStyle name="Millares 2 2 5" xfId="26" xr:uid="{41D2CDC6-E697-45BE-B9D3-DBD1D495F935}"/>
    <cellStyle name="Millares 2 2 6" xfId="17" xr:uid="{CEA15B9B-70E3-4E5A-9CAB-DFC2023F8AB6}"/>
    <cellStyle name="Millares 2 3" xfId="4" xr:uid="{00000000-0005-0000-0000-000003000000}"/>
    <cellStyle name="Millares 2 3 2" xfId="54" xr:uid="{94C4F711-7ECE-417C-88D2-0DADD734E49D}"/>
    <cellStyle name="Millares 2 3 3" xfId="45" xr:uid="{9CA54CD3-440D-40F2-AE37-910A65EFD354}"/>
    <cellStyle name="Millares 2 3 4" xfId="36" xr:uid="{F88E2C36-EE18-4E9E-9CD4-18DD074E8E31}"/>
    <cellStyle name="Millares 2 3 5" xfId="27" xr:uid="{F1F06D43-79B4-4B60-B73C-167A71A964BB}"/>
    <cellStyle name="Millares 2 3 6" xfId="18" xr:uid="{6A5262C9-BA58-4C28-88A1-5C421963BD2F}"/>
    <cellStyle name="Millares 2 4" xfId="52" xr:uid="{EAFCD157-4125-44DD-95BB-914CA2A0B6D7}"/>
    <cellStyle name="Millares 2 5" xfId="43" xr:uid="{9636F663-C604-4EAA-8C78-D11A0E1A89E9}"/>
    <cellStyle name="Millares 2 6" xfId="34" xr:uid="{1578D653-808A-4287-B01B-98B97D8135DF}"/>
    <cellStyle name="Millares 2 7" xfId="25" xr:uid="{BD3485AD-548E-4A2E-91F9-1DE6B2C48F5C}"/>
    <cellStyle name="Millares 2 8" xfId="16" xr:uid="{5C9B24E2-0E3C-41EE-9F18-520E91DCE5AD}"/>
    <cellStyle name="Millares 3" xfId="5" xr:uid="{00000000-0005-0000-0000-000004000000}"/>
    <cellStyle name="Millares 3 2" xfId="55" xr:uid="{253B00F8-1BB4-49FC-A065-B59306755001}"/>
    <cellStyle name="Millares 3 3" xfId="46" xr:uid="{53AE700F-CE61-4A04-96BD-8F9BCBF166CB}"/>
    <cellStyle name="Millares 3 4" xfId="37" xr:uid="{D84045A0-1354-4A2E-B255-021352388D91}"/>
    <cellStyle name="Millares 3 5" xfId="28" xr:uid="{AD5339DA-93D4-4546-B7DA-29EEEE6C6B7E}"/>
    <cellStyle name="Millares 3 6" xfId="19" xr:uid="{93301166-7C9C-4E54-A0D8-F363C8D4F531}"/>
    <cellStyle name="Moneda 2" xfId="6" xr:uid="{00000000-0005-0000-0000-000005000000}"/>
    <cellStyle name="Moneda 2 2" xfId="56" xr:uid="{088C9C3C-746D-4AAB-BBC0-D73D3F7DAAF7}"/>
    <cellStyle name="Moneda 2 3" xfId="47" xr:uid="{DDC71122-B5B9-4084-93AC-B04D32422403}"/>
    <cellStyle name="Moneda 2 4" xfId="38" xr:uid="{5EBB6CF3-AAC9-45C1-9549-06178A7CFD45}"/>
    <cellStyle name="Moneda 2 5" xfId="29" xr:uid="{B4FADE62-96A4-4D02-866F-F1FF0EE249F0}"/>
    <cellStyle name="Moneda 2 6" xfId="20" xr:uid="{B31635E3-D312-4B12-A025-AFAB3EC57948}"/>
    <cellStyle name="Normal" xfId="0" builtinId="0"/>
    <cellStyle name="Normal 2" xfId="7" xr:uid="{00000000-0005-0000-0000-000007000000}"/>
    <cellStyle name="Normal 2 2" xfId="8" xr:uid="{00000000-0005-0000-0000-000008000000}"/>
    <cellStyle name="Normal 2 3" xfId="57" xr:uid="{664E3484-E41B-49B8-89BD-EFB97591718D}"/>
    <cellStyle name="Normal 2 4" xfId="48" xr:uid="{220C80E0-E1DF-4BC3-8736-7A1BCAEB3E3A}"/>
    <cellStyle name="Normal 2 5" xfId="39" xr:uid="{BFD7086B-E204-499A-9502-4EDC35BAA9BD}"/>
    <cellStyle name="Normal 2 6" xfId="30" xr:uid="{E9CE0230-233D-4BE7-BB86-1E68AB6B65B9}"/>
    <cellStyle name="Normal 2 7" xfId="21" xr:uid="{CBD7D95B-EDC4-4CE8-AED8-A48BB9F1ABD2}"/>
    <cellStyle name="Normal 3" xfId="9" xr:uid="{00000000-0005-0000-0000-000009000000}"/>
    <cellStyle name="Normal 3 2" xfId="58" xr:uid="{4C083B20-1CD4-44BD-94B6-7F7028145B5B}"/>
    <cellStyle name="Normal 3 3" xfId="49" xr:uid="{03CE913E-5982-4691-9837-E0EE4E6264DE}"/>
    <cellStyle name="Normal 3 4" xfId="40" xr:uid="{0D708B16-0411-4CFC-858F-D71ECF92170C}"/>
    <cellStyle name="Normal 3 5" xfId="31" xr:uid="{D53477A2-EF67-4FF2-8302-11862A91D43C}"/>
    <cellStyle name="Normal 3 6" xfId="22" xr:uid="{D777E0E6-ED00-401B-9E83-D53E3864C670}"/>
    <cellStyle name="Normal 4" xfId="10" xr:uid="{00000000-0005-0000-0000-00000A000000}"/>
    <cellStyle name="Normal 4 2" xfId="11" xr:uid="{00000000-0005-0000-0000-00000B000000}"/>
    <cellStyle name="Normal 5" xfId="12" xr:uid="{00000000-0005-0000-0000-00000C000000}"/>
    <cellStyle name="Normal 5 2" xfId="13" xr:uid="{00000000-0005-0000-0000-00000D000000}"/>
    <cellStyle name="Normal 6" xfId="14" xr:uid="{00000000-0005-0000-0000-00000E000000}"/>
    <cellStyle name="Normal 6 2" xfId="15" xr:uid="{00000000-0005-0000-0000-00000F000000}"/>
    <cellStyle name="Normal 6 2 2" xfId="60" xr:uid="{7C45856A-63F0-4BDF-92EB-2E0340456FA4}"/>
    <cellStyle name="Normal 6 2 3" xfId="51" xr:uid="{32373A9E-D317-4211-9178-61FDA3817E22}"/>
    <cellStyle name="Normal 6 2 4" xfId="42" xr:uid="{1D7879B3-BED2-4F1F-AD7B-2F6A88977DC8}"/>
    <cellStyle name="Normal 6 2 5" xfId="33" xr:uid="{F83837DC-00B2-4F04-9FBB-9E0CCFD4368E}"/>
    <cellStyle name="Normal 6 2 6" xfId="24" xr:uid="{A541A85F-6A14-4281-AEE1-C658E422A4A6}"/>
    <cellStyle name="Normal 6 3" xfId="59" xr:uid="{8C1A7BF3-12BC-4EDD-970E-D4E477F64E59}"/>
    <cellStyle name="Normal 6 4" xfId="50" xr:uid="{3C3DCAEB-96C5-4A61-9F3B-82EDA99D951E}"/>
    <cellStyle name="Normal 6 5" xfId="41" xr:uid="{1B298232-6068-46AE-812F-E67C6ACE9FE2}"/>
    <cellStyle name="Normal 6 6" xfId="32" xr:uid="{521935DC-D522-4C5C-ABAF-6300F393ECEE}"/>
    <cellStyle name="Normal 6 7" xfId="23" xr:uid="{02A5A0FD-1195-4D78-B642-83E3B0C02C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zoomScaleNormal="100" workbookViewId="0">
      <selection sqref="A1:F1"/>
    </sheetView>
  </sheetViews>
  <sheetFormatPr baseColWidth="10" defaultColWidth="12" defaultRowHeight="11.25" x14ac:dyDescent="0.2"/>
  <cols>
    <col min="1" max="1" width="65.83203125" style="1" customWidth="1"/>
    <col min="2" max="6" width="20.83203125" style="1" customWidth="1"/>
    <col min="7" max="16384" width="12" style="1"/>
  </cols>
  <sheetData>
    <row r="1" spans="1:6" ht="45" customHeight="1" x14ac:dyDescent="0.2">
      <c r="A1" s="11" t="s">
        <v>26</v>
      </c>
      <c r="B1" s="12"/>
      <c r="C1" s="12"/>
      <c r="D1" s="12"/>
      <c r="E1" s="12"/>
      <c r="F1" s="13"/>
    </row>
    <row r="2" spans="1:6" x14ac:dyDescent="0.2">
      <c r="A2" s="3" t="s">
        <v>3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25</v>
      </c>
    </row>
    <row r="3" spans="1:6" x14ac:dyDescent="0.2">
      <c r="A3" s="4" t="s">
        <v>0</v>
      </c>
      <c r="B3" s="8">
        <f>B4+B12</f>
        <v>70599890.080000013</v>
      </c>
      <c r="C3" s="8">
        <f t="shared" ref="C3:F3" si="0">C4+C12</f>
        <v>20738181.979999997</v>
      </c>
      <c r="D3" s="8">
        <f t="shared" si="0"/>
        <v>20958497.030000001</v>
      </c>
      <c r="E3" s="8">
        <f t="shared" si="0"/>
        <v>70379575.030000001</v>
      </c>
      <c r="F3" s="8">
        <f t="shared" si="0"/>
        <v>-220315.04999999981</v>
      </c>
    </row>
    <row r="4" spans="1:6" x14ac:dyDescent="0.2">
      <c r="A4" s="5" t="s">
        <v>4</v>
      </c>
      <c r="B4" s="8">
        <f>SUM(B5:B11)</f>
        <v>3494056.37</v>
      </c>
      <c r="C4" s="8">
        <f>SUM(C5:C11)</f>
        <v>20738181.979999997</v>
      </c>
      <c r="D4" s="8">
        <f>SUM(D5:D11)</f>
        <v>20786339.09</v>
      </c>
      <c r="E4" s="8">
        <f>SUM(E5:E11)</f>
        <v>3445899.2600000002</v>
      </c>
      <c r="F4" s="8">
        <f>SUM(F5:F11)</f>
        <v>-48157.109999999753</v>
      </c>
    </row>
    <row r="5" spans="1:6" x14ac:dyDescent="0.2">
      <c r="A5" s="6" t="s">
        <v>5</v>
      </c>
      <c r="B5" s="9">
        <v>2898144.13</v>
      </c>
      <c r="C5" s="9">
        <v>9999211.6199999992</v>
      </c>
      <c r="D5" s="9">
        <v>10198593.68</v>
      </c>
      <c r="E5" s="9">
        <f>B5+C5-D5</f>
        <v>2698762.0700000003</v>
      </c>
      <c r="F5" s="9">
        <f t="shared" ref="F5:F11" si="1">E5-B5</f>
        <v>-199382.05999999959</v>
      </c>
    </row>
    <row r="6" spans="1:6" x14ac:dyDescent="0.2">
      <c r="A6" s="6" t="s">
        <v>6</v>
      </c>
      <c r="B6" s="9">
        <v>427124.64</v>
      </c>
      <c r="C6" s="9">
        <v>10648146.789999999</v>
      </c>
      <c r="D6" s="9">
        <v>10496921.84</v>
      </c>
      <c r="E6" s="9">
        <f t="shared" ref="E6:E11" si="2">B6+C6-D6</f>
        <v>578349.58999999985</v>
      </c>
      <c r="F6" s="9">
        <f t="shared" si="1"/>
        <v>151224.94999999984</v>
      </c>
    </row>
    <row r="7" spans="1:6" x14ac:dyDescent="0.2">
      <c r="A7" s="6" t="s">
        <v>7</v>
      </c>
      <c r="B7" s="9">
        <v>0</v>
      </c>
      <c r="C7" s="9">
        <v>0</v>
      </c>
      <c r="D7" s="9">
        <v>0</v>
      </c>
      <c r="E7" s="9">
        <f t="shared" si="2"/>
        <v>0</v>
      </c>
      <c r="F7" s="9">
        <f t="shared" si="1"/>
        <v>0</v>
      </c>
    </row>
    <row r="8" spans="1:6" x14ac:dyDescent="0.2">
      <c r="A8" s="6" t="s">
        <v>1</v>
      </c>
      <c r="B8" s="9">
        <v>168787.6</v>
      </c>
      <c r="C8" s="9">
        <v>90823.57</v>
      </c>
      <c r="D8" s="9">
        <v>90823.57</v>
      </c>
      <c r="E8" s="9">
        <f t="shared" si="2"/>
        <v>168787.6</v>
      </c>
      <c r="F8" s="9">
        <f t="shared" si="1"/>
        <v>0</v>
      </c>
    </row>
    <row r="9" spans="1:6" x14ac:dyDescent="0.2">
      <c r="A9" s="6" t="s">
        <v>2</v>
      </c>
      <c r="B9" s="9">
        <v>0</v>
      </c>
      <c r="C9" s="9">
        <v>0</v>
      </c>
      <c r="D9" s="9">
        <v>0</v>
      </c>
      <c r="E9" s="9">
        <f t="shared" si="2"/>
        <v>0</v>
      </c>
      <c r="F9" s="9">
        <f t="shared" si="1"/>
        <v>0</v>
      </c>
    </row>
    <row r="10" spans="1:6" x14ac:dyDescent="0.2">
      <c r="A10" s="6" t="s">
        <v>8</v>
      </c>
      <c r="B10" s="9">
        <v>0</v>
      </c>
      <c r="C10" s="9">
        <v>0</v>
      </c>
      <c r="D10" s="9">
        <v>0</v>
      </c>
      <c r="E10" s="9">
        <f t="shared" si="2"/>
        <v>0</v>
      </c>
      <c r="F10" s="9">
        <f t="shared" si="1"/>
        <v>0</v>
      </c>
    </row>
    <row r="11" spans="1:6" x14ac:dyDescent="0.2">
      <c r="A11" s="6" t="s">
        <v>9</v>
      </c>
      <c r="B11" s="9">
        <v>0</v>
      </c>
      <c r="C11" s="9">
        <v>0</v>
      </c>
      <c r="D11" s="9">
        <v>0</v>
      </c>
      <c r="E11" s="9">
        <f t="shared" si="2"/>
        <v>0</v>
      </c>
      <c r="F11" s="9">
        <f t="shared" si="1"/>
        <v>0</v>
      </c>
    </row>
    <row r="12" spans="1:6" x14ac:dyDescent="0.2">
      <c r="A12" s="5" t="s">
        <v>10</v>
      </c>
      <c r="B12" s="8">
        <f>SUM(B13:B21)</f>
        <v>67105833.710000008</v>
      </c>
      <c r="C12" s="8">
        <f>SUM(C13:C21)</f>
        <v>0</v>
      </c>
      <c r="D12" s="8">
        <f>SUM(D13:D21)</f>
        <v>172157.94</v>
      </c>
      <c r="E12" s="8">
        <f>SUM(E13:E21)</f>
        <v>66933675.770000003</v>
      </c>
      <c r="F12" s="8">
        <f>SUM(F13:F21)</f>
        <v>-172157.94000000006</v>
      </c>
    </row>
    <row r="13" spans="1:6" x14ac:dyDescent="0.2">
      <c r="A13" s="6" t="s">
        <v>11</v>
      </c>
      <c r="B13" s="9">
        <v>0</v>
      </c>
      <c r="C13" s="9">
        <v>0</v>
      </c>
      <c r="D13" s="9">
        <v>0</v>
      </c>
      <c r="E13" s="9">
        <f>B13+C13-D13</f>
        <v>0</v>
      </c>
      <c r="F13" s="9">
        <f t="shared" ref="F13:F21" si="3">E13-B13</f>
        <v>0</v>
      </c>
    </row>
    <row r="14" spans="1:6" x14ac:dyDescent="0.2">
      <c r="A14" s="6" t="s">
        <v>12</v>
      </c>
      <c r="B14" s="10">
        <v>0</v>
      </c>
      <c r="C14" s="10">
        <v>0</v>
      </c>
      <c r="D14" s="10">
        <v>0</v>
      </c>
      <c r="E14" s="10">
        <f t="shared" ref="E14:E21" si="4">B14+C14-D14</f>
        <v>0</v>
      </c>
      <c r="F14" s="10">
        <f t="shared" si="3"/>
        <v>0</v>
      </c>
    </row>
    <row r="15" spans="1:6" x14ac:dyDescent="0.2">
      <c r="A15" s="6" t="s">
        <v>13</v>
      </c>
      <c r="B15" s="10">
        <v>0</v>
      </c>
      <c r="C15" s="10">
        <v>0</v>
      </c>
      <c r="D15" s="10">
        <v>0</v>
      </c>
      <c r="E15" s="10">
        <f t="shared" si="4"/>
        <v>0</v>
      </c>
      <c r="F15" s="10">
        <f t="shared" si="3"/>
        <v>0</v>
      </c>
    </row>
    <row r="16" spans="1:6" x14ac:dyDescent="0.2">
      <c r="A16" s="6" t="s">
        <v>14</v>
      </c>
      <c r="B16" s="9">
        <v>67934908.260000005</v>
      </c>
      <c r="C16" s="9">
        <v>0</v>
      </c>
      <c r="D16" s="9">
        <v>0</v>
      </c>
      <c r="E16" s="9">
        <f t="shared" si="4"/>
        <v>67934908.260000005</v>
      </c>
      <c r="F16" s="9">
        <f t="shared" si="3"/>
        <v>0</v>
      </c>
    </row>
    <row r="17" spans="1:6" x14ac:dyDescent="0.2">
      <c r="A17" s="6" t="s">
        <v>15</v>
      </c>
      <c r="B17" s="9">
        <v>0</v>
      </c>
      <c r="C17" s="9">
        <v>0</v>
      </c>
      <c r="D17" s="9">
        <v>0</v>
      </c>
      <c r="E17" s="9">
        <f t="shared" si="4"/>
        <v>0</v>
      </c>
      <c r="F17" s="9">
        <f t="shared" si="3"/>
        <v>0</v>
      </c>
    </row>
    <row r="18" spans="1:6" x14ac:dyDescent="0.2">
      <c r="A18" s="6" t="s">
        <v>16</v>
      </c>
      <c r="B18" s="9">
        <v>-1305440.8700000001</v>
      </c>
      <c r="C18" s="9">
        <v>0</v>
      </c>
      <c r="D18" s="9">
        <v>53460.06</v>
      </c>
      <c r="E18" s="9">
        <f t="shared" si="4"/>
        <v>-1358900.9300000002</v>
      </c>
      <c r="F18" s="9">
        <f t="shared" si="3"/>
        <v>-53460.060000000056</v>
      </c>
    </row>
    <row r="19" spans="1:6" x14ac:dyDescent="0.2">
      <c r="A19" s="6" t="s">
        <v>17</v>
      </c>
      <c r="B19" s="9">
        <v>476366.32</v>
      </c>
      <c r="C19" s="9">
        <v>0</v>
      </c>
      <c r="D19" s="9">
        <v>118697.88</v>
      </c>
      <c r="E19" s="9">
        <f t="shared" si="4"/>
        <v>357668.44</v>
      </c>
      <c r="F19" s="9">
        <f t="shared" si="3"/>
        <v>-118697.88</v>
      </c>
    </row>
    <row r="20" spans="1:6" x14ac:dyDescent="0.2">
      <c r="A20" s="6" t="s">
        <v>18</v>
      </c>
      <c r="B20" s="9">
        <v>0</v>
      </c>
      <c r="C20" s="9">
        <v>0</v>
      </c>
      <c r="D20" s="9">
        <v>0</v>
      </c>
      <c r="E20" s="9">
        <f t="shared" si="4"/>
        <v>0</v>
      </c>
      <c r="F20" s="9">
        <f t="shared" si="3"/>
        <v>0</v>
      </c>
    </row>
    <row r="21" spans="1:6" x14ac:dyDescent="0.2">
      <c r="A21" s="6" t="s">
        <v>19</v>
      </c>
      <c r="B21" s="9">
        <v>0</v>
      </c>
      <c r="C21" s="9">
        <v>0</v>
      </c>
      <c r="D21" s="9">
        <v>0</v>
      </c>
      <c r="E21" s="9">
        <f t="shared" si="4"/>
        <v>0</v>
      </c>
      <c r="F21" s="9">
        <f t="shared" si="3"/>
        <v>0</v>
      </c>
    </row>
    <row r="23" spans="1:6" ht="12.75" x14ac:dyDescent="0.2">
      <c r="A23" s="7" t="s">
        <v>24</v>
      </c>
    </row>
    <row r="27" spans="1:6" x14ac:dyDescent="0.2">
      <c r="A27" s="17"/>
      <c r="B27" s="20" t="s">
        <v>27</v>
      </c>
      <c r="C27" s="21"/>
      <c r="D27" s="16" t="s">
        <v>28</v>
      </c>
      <c r="E27" s="16"/>
      <c r="F27" s="17"/>
    </row>
    <row r="28" spans="1:6" x14ac:dyDescent="0.2">
      <c r="A28" s="17"/>
      <c r="B28" s="19" t="s">
        <v>29</v>
      </c>
      <c r="C28" s="21"/>
      <c r="D28" s="15" t="s">
        <v>30</v>
      </c>
      <c r="E28" s="15"/>
      <c r="F28" s="17"/>
    </row>
    <row r="29" spans="1:6" x14ac:dyDescent="0.2">
      <c r="A29" s="17"/>
      <c r="B29" s="18" t="s">
        <v>31</v>
      </c>
      <c r="C29" s="21"/>
      <c r="D29" s="14" t="s">
        <v>32</v>
      </c>
      <c r="E29" s="14"/>
      <c r="F29" s="17"/>
    </row>
  </sheetData>
  <sheetProtection formatCells="0" formatColumns="0" formatRows="0" autoFilter="0"/>
  <mergeCells count="4">
    <mergeCell ref="A1:F1"/>
    <mergeCell ref="D27:E27"/>
    <mergeCell ref="D28:E28"/>
    <mergeCell ref="D29:E29"/>
  </mergeCells>
  <pageMargins left="0.7" right="0.7" top="0.75" bottom="0.75" header="0.3" footer="0.3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923DD1-1011-4BD6-A599-A03DCF559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9975A6E-67DC-48ED-89E1-88A2BA5B54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CE3260-E938-4519-B043-9EF89CF0BA17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EAA</vt:lpstr>
      <vt:lpstr>EAA!Área_de_impresión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Museo  del Quijote</cp:lastModifiedBy>
  <cp:lastPrinted>2018-03-08T18:40:55Z</cp:lastPrinted>
  <dcterms:created xsi:type="dcterms:W3CDTF">2014-02-09T04:04:15Z</dcterms:created>
  <dcterms:modified xsi:type="dcterms:W3CDTF">2026-07-17T19:21:54Z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