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8195" windowHeight="885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C61" i="3" l="1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<sst xmlns="http://schemas.openxmlformats.org/spreadsheetml/2006/main" count="74" uniqueCount="58">
  <si>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</si>
  <si>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</si>
  <si>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</si>
  <si>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</si>
  <si>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</si>
  <si>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</si>
  <si>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</si>
  <si>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</si>
  <si>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</si>
  <si>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</si>
  <si>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</si>
  <si>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</si>
  <si>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</si>
  <si>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</si>
  <si>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</si>
  <si>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</si>
  <si>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</si>
  <si>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</si>
  <si>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</si>
  <si>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</si>
  <si>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</si>
  <si>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</si>
  <si>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</si>
  <si>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</si>
  <si>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</si>
  <si>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</si>
  <si>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</si>
  <si>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</si>
  <si>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</si>
  <si>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</si>
  <si>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</si>
  <si>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</si>
  <si>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</si>
  <si>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</si>
  <si>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</si>
  <si>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</si>
  <si>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</si>
  <si>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</si>
  <si>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</si>
  <si>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</si>
  <si>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</si>
  <si>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</si>
  <si>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</si>
  <si>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</si>
  <si>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</si>
  <si>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</si>
  <si>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</si>
  <si>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</si>
  <si>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</si>
  <si>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</si>
  <si>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</si>
  <si>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</si>
  <si>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</si>
  <si>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</si>
  <si>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</si>
  <si>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</si>
  <si>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</si>
  <si>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MUSEO ICONOGRAFICO DEL QUIJOTE
Estado de Actividades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</si>
</sst>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847725</xdr:colOff>
      <xdr:row>63</xdr:row>
      <xdr:rowOff>9525</xdr:rowOff>
    </xdr:from>
    <xdr:to>
      <xdr:col>3</xdr:col>
      <xdr:colOff>400050</xdr:colOff>
      <xdr:row>69</xdr:row>
      <xdr:rowOff>114300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9810750"/>
          <a:ext cx="59340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1432648.82</v>
      </c>
      <c r="D4" s="28">
        <f>SUM(D5:D11)</f>
        <v>1767602.25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1432648.82</v>
      </c>
      <c r="D11" s="30">
        <v>1767602.25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16104580.050000001</v>
      </c>
      <c r="D12" s="28">
        <f>SUM(D13:D14)</f>
        <v>16244931.49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16104580.050000001</v>
      </c>
      <c r="D14" s="30">
        <v>16244931.49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263510.46000000002</v>
      </c>
      <c r="D15" s="28">
        <f>SUM(D16:D20)</f>
        <v>160006.98000000001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263510.46000000002</v>
      </c>
      <c r="D20" s="30">
        <v>160006.98000000001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17800739.330000002</v>
      </c>
      <c r="D22" s="3">
        <f>SUM(D4+D12+D15)</f>
        <v>18172540.720000003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15522034.85</v>
      </c>
      <c r="D25" s="28">
        <f>SUM(D26:D28)</f>
        <v>17441051.629999999</v>
      </c>
      <c r="E25" s="31" t="s">
        <v>55</v>
      </c>
    </row>
    <row r="26" spans="1:5" x14ac:dyDescent="0.2">
      <c r="A26" s="19"/>
      <c r="B26" s="20" t="s">
        <v>37</v>
      </c>
      <c r="C26" s="29">
        <v>10001835.939999999</v>
      </c>
      <c r="D26" s="30">
        <v>9997356.9700000007</v>
      </c>
      <c r="E26" s="31">
        <v>5110</v>
      </c>
    </row>
    <row r="27" spans="1:5" x14ac:dyDescent="0.2">
      <c r="A27" s="19"/>
      <c r="B27" s="20" t="s">
        <v>16</v>
      </c>
      <c r="C27" s="29">
        <v>318979.67</v>
      </c>
      <c r="D27" s="30">
        <v>303787.53000000003</v>
      </c>
      <c r="E27" s="31">
        <v>5120</v>
      </c>
    </row>
    <row r="28" spans="1:5" x14ac:dyDescent="0.2">
      <c r="A28" s="19"/>
      <c r="B28" s="20" t="s">
        <v>17</v>
      </c>
      <c r="C28" s="29">
        <v>5201219.24</v>
      </c>
      <c r="D28" s="30">
        <v>7139907.1299999999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354894.33999999997</v>
      </c>
      <c r="D29" s="28">
        <f>SUM(D30:D38)</f>
        <v>276865.16000000003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116000</v>
      </c>
      <c r="D33" s="30">
        <v>80000</v>
      </c>
      <c r="E33" s="31">
        <v>5240</v>
      </c>
    </row>
    <row r="34" spans="1:5" x14ac:dyDescent="0.2">
      <c r="A34" s="19"/>
      <c r="B34" s="20" t="s">
        <v>22</v>
      </c>
      <c r="C34" s="29">
        <v>238894.34</v>
      </c>
      <c r="D34" s="30">
        <v>196865.16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78176.310000000012</v>
      </c>
      <c r="D49" s="28">
        <f>SUM(D50:D55)</f>
        <v>94207.13</v>
      </c>
      <c r="E49" s="31" t="s">
        <v>55</v>
      </c>
    </row>
    <row r="50" spans="1:9" x14ac:dyDescent="0.2">
      <c r="A50" s="19"/>
      <c r="B50" s="20" t="s">
        <v>31</v>
      </c>
      <c r="C50" s="29">
        <v>61433.19</v>
      </c>
      <c r="D50" s="30">
        <v>51197.78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16733.55</v>
      </c>
      <c r="D52" s="30">
        <v>42992.69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9.57</v>
      </c>
      <c r="D55" s="30">
        <v>16.66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15955105.5</v>
      </c>
      <c r="D59" s="3">
        <f>SUM(D56+D49+D43+D39+D29+D25)</f>
        <v>17812123.919999998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1845633.8300000019</v>
      </c>
      <c r="D61" s="28">
        <f>D22-D59</f>
        <v>360416.80000000447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2019-05-15T20:49:00Z</cp:lastPrinted>
  <dcterms:created xsi:type="dcterms:W3CDTF">2012-12-11T20:29:16Z</dcterms:created>
  <dcterms:modified xsi:type="dcterms:W3CDTF">2022-01-26T18:39:48Z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