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J:\Respaldo oficina\2025\Estados Financieros\3er trimestre 2025\Internet\03_Información programática\"/>
    </mc:Choice>
  </mc:AlternateContent>
  <xr:revisionPtr revIDLastSave="0" documentId="13_ncr:1_{0025C497-BE52-44D6-A449-D9E9FEF871B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PI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3" i="4" l="1"/>
  <c r="P13" i="4"/>
  <c r="O13" i="4"/>
  <c r="N13" i="4"/>
  <c r="Q12" i="4"/>
  <c r="P12" i="4"/>
  <c r="O12" i="4"/>
  <c r="N12" i="4"/>
  <c r="Q11" i="4"/>
  <c r="P11" i="4"/>
  <c r="O11" i="4"/>
  <c r="N11" i="4"/>
  <c r="Q10" i="4"/>
  <c r="P10" i="4"/>
  <c r="O10" i="4"/>
  <c r="N10" i="4"/>
  <c r="Q9" i="4"/>
  <c r="P9" i="4"/>
  <c r="O9" i="4"/>
  <c r="N9" i="4"/>
  <c r="Q8" i="4"/>
  <c r="P8" i="4"/>
  <c r="O8" i="4"/>
  <c r="N8" i="4"/>
  <c r="Q7" i="4"/>
  <c r="P7" i="4"/>
  <c r="O7" i="4"/>
  <c r="N7" i="4"/>
  <c r="Q6" i="4"/>
  <c r="P6" i="4"/>
  <c r="O6" i="4"/>
  <c r="N6" i="4"/>
  <c r="Q5" i="4"/>
  <c r="P5" i="4"/>
  <c r="O5" i="4"/>
  <c r="N5" i="4"/>
  <c r="O4" i="4"/>
  <c r="P14" i="4" l="1"/>
  <c r="Q14" i="4"/>
  <c r="I14" i="4" l="1"/>
  <c r="H14" i="4"/>
  <c r="G14" i="4"/>
  <c r="N4" i="4" l="1"/>
  <c r="Q4" i="4"/>
  <c r="P4" i="4"/>
</calcChain>
</file>

<file path=xl/sharedStrings.xml><?xml version="1.0" encoding="utf-8"?>
<sst xmlns="http://schemas.openxmlformats.org/spreadsheetml/2006/main" count="93" uniqueCount="46">
  <si>
    <t>Inversión</t>
  </si>
  <si>
    <t>Metas</t>
  </si>
  <si>
    <t>% Avance Financiero</t>
  </si>
  <si>
    <t>% Avance Metas</t>
  </si>
  <si>
    <t>Clave del Programa/ Proyecto</t>
  </si>
  <si>
    <t>Nombre</t>
  </si>
  <si>
    <t>Descripción</t>
  </si>
  <si>
    <t>Aprobado</t>
  </si>
  <si>
    <t>Modificado</t>
  </si>
  <si>
    <t>Devengado</t>
  </si>
  <si>
    <t>Programado</t>
  </si>
  <si>
    <t>Alcanzado</t>
  </si>
  <si>
    <t>Unidad de medida</t>
  </si>
  <si>
    <t>Devengado/ Aprobado</t>
  </si>
  <si>
    <t>Devengado/ Modificado</t>
  </si>
  <si>
    <t>Alcanzado/ Programado</t>
  </si>
  <si>
    <t>Alcanzado/ Modificado</t>
  </si>
  <si>
    <t>Porcentaje</t>
  </si>
  <si>
    <t>Clave UR</t>
  </si>
  <si>
    <t>Descripción UR</t>
  </si>
  <si>
    <t>Partida</t>
  </si>
  <si>
    <t>"Bajo protesta de decir verdad declaramos que los Estados Financieros y sus notas, son razonablemente correctos y son responsabilidad del emisor"</t>
  </si>
  <si>
    <t>E003PB0412</t>
  </si>
  <si>
    <t>DESARROLLO DE EVENTOS ARTÍSTICOS Y CULTURALES DEL MUSEO ICONOGRÁFICO DEL QUIJOTE</t>
  </si>
  <si>
    <t>5150</t>
  </si>
  <si>
    <t>BIENES MUEBLES</t>
  </si>
  <si>
    <t>UNIDAD DE PROMOCIÓN Y DIFUSIÓN MIQ</t>
  </si>
  <si>
    <t>211213008010200</t>
  </si>
  <si>
    <t>E003PB0413</t>
  </si>
  <si>
    <t>DESARROLLO DEL PROGRAMA DE ARTES VISUALES DEL MUSEO ICONOGRÁFICO DEL QUIJOTE</t>
  </si>
  <si>
    <t>UNIDAD DE MUSEOGRAFÍA MIQ</t>
  </si>
  <si>
    <t>211213008010100</t>
  </si>
  <si>
    <t>E003PB04132499</t>
  </si>
  <si>
    <t>R24 PROG ARTES VISUALES</t>
  </si>
  <si>
    <t>M005GA2018</t>
  </si>
  <si>
    <t>DIRECCIÓN ESTRATÉGICA DEL MIQ</t>
  </si>
  <si>
    <t>DIRECCIÓN GENERAL MIQ</t>
  </si>
  <si>
    <t>211213008010000</t>
  </si>
  <si>
    <t>M005GA20182499</t>
  </si>
  <si>
    <t>R24 DIRECCIÓN ESTRATÉGICA DEL MIQ</t>
  </si>
  <si>
    <t>M006GB1023</t>
  </si>
  <si>
    <t>ADMINISTRACIÓN DE LOS RECURSOS HUMANOS, MATERIALES Y FINANCIEROS DEL MIQ</t>
  </si>
  <si>
    <t>UNIDAD ADMINISTRATIVA MIQ</t>
  </si>
  <si>
    <t>211213008020000</t>
  </si>
  <si>
    <t>5660</t>
  </si>
  <si>
    <t>MUSEO ICONOGRAFICO DEL QUIJOTE
Programas y Proyectos de Inversión
Del 1 de Enero 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</si>
</sst>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11"/>
      <color indexed="8"/>
      <name val="Calibri"/>
      <family val="2"/>
    </font>
    <font>
      <sz val="8"/>
      <name val="Arial"/>
      <family val="2"/>
    </font>
    <font>
      <b/>
      <sz val="11"/>
      <color theme="1"/>
      <name val="Calibri"/>
      <family val="2"/>
      <scheme val="minor"/>
    </font>
    <font>
      <b/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2">
    <xf numFmtId="0" fontId="0" fillId="0" borderId="0"/>
    <xf numFmtId="0" fontId="2" fillId="0" borderId="0"/>
    <xf numFmtId="0" fontId="5" fillId="0" borderId="0"/>
    <xf numFmtId="16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3" fillId="2" borderId="6" xfId="2" applyFont="1" applyFill="1" applyBorder="1" applyAlignment="1" applyProtection="1">
      <alignment horizontal="center" wrapText="1"/>
      <protection locked="0"/>
    </xf>
    <xf numFmtId="0" fontId="3" fillId="2" borderId="1" xfId="18" applyFont="1" applyFill="1" applyBorder="1" applyAlignment="1" applyProtection="1">
      <alignment horizontal="center" vertical="top" wrapText="1"/>
      <protection locked="0"/>
    </xf>
    <xf numFmtId="0" fontId="3" fillId="2" borderId="3" xfId="18" applyFont="1" applyFill="1" applyBorder="1" applyAlignment="1" applyProtection="1">
      <alignment horizontal="center" vertical="top" wrapText="1"/>
      <protection locked="0"/>
    </xf>
    <xf numFmtId="0" fontId="3" fillId="2" borderId="6" xfId="2" applyFont="1" applyFill="1" applyBorder="1" applyAlignment="1" applyProtection="1">
      <alignment horizontal="center" vertical="center" wrapText="1"/>
      <protection locked="0"/>
    </xf>
    <xf numFmtId="0" fontId="3" fillId="0" borderId="6" xfId="2" applyFont="1" applyBorder="1" applyAlignment="1" applyProtection="1">
      <alignment horizontal="center" vertical="center" wrapText="1"/>
      <protection locked="0"/>
    </xf>
    <xf numFmtId="10" fontId="3" fillId="0" borderId="6" xfId="31" applyNumberFormat="1" applyFont="1" applyBorder="1" applyAlignment="1" applyProtection="1">
      <alignment vertical="center" wrapText="1"/>
      <protection locked="0"/>
    </xf>
    <xf numFmtId="10" fontId="3" fillId="0" borderId="6" xfId="31" applyNumberFormat="1" applyFont="1" applyBorder="1" applyAlignment="1" applyProtection="1">
      <alignment horizontal="center" vertical="center" wrapText="1"/>
      <protection locked="0"/>
    </xf>
    <xf numFmtId="0" fontId="7" fillId="0" borderId="6" xfId="2" applyFont="1" applyBorder="1" applyAlignment="1" applyProtection="1">
      <alignment vertical="center" wrapText="1"/>
      <protection locked="0"/>
    </xf>
    <xf numFmtId="4" fontId="3" fillId="2" borderId="6" xfId="13" applyNumberFormat="1" applyFont="1" applyFill="1" applyBorder="1" applyAlignment="1" applyProtection="1">
      <alignment horizontal="center" vertical="center" wrapText="1"/>
      <protection locked="0"/>
    </xf>
    <xf numFmtId="49" fontId="3" fillId="0" borderId="3" xfId="18" applyNumberFormat="1" applyFont="1" applyBorder="1" applyAlignment="1" applyProtection="1">
      <alignment horizontal="center" vertical="top" wrapText="1"/>
      <protection locked="0"/>
    </xf>
    <xf numFmtId="10" fontId="9" fillId="0" borderId="7" xfId="31" applyNumberFormat="1" applyFont="1" applyFill="1" applyBorder="1" applyAlignment="1" applyProtection="1">
      <alignment vertical="center" wrapText="1"/>
      <protection locked="0"/>
    </xf>
    <xf numFmtId="3" fontId="3" fillId="0" borderId="6" xfId="2" applyNumberFormat="1" applyFont="1" applyBorder="1" applyAlignment="1" applyProtection="1">
      <alignment horizontal="center" vertical="center" wrapText="1"/>
      <protection locked="0"/>
    </xf>
    <xf numFmtId="3" fontId="8" fillId="0" borderId="6" xfId="0" applyNumberFormat="1" applyFont="1" applyBorder="1"/>
    <xf numFmtId="0" fontId="3" fillId="2" borderId="6" xfId="2" applyFont="1" applyFill="1" applyBorder="1" applyAlignment="1" applyProtection="1">
      <alignment horizontal="center" wrapText="1"/>
      <protection locked="0"/>
    </xf>
    <xf numFmtId="0" fontId="3" fillId="2" borderId="2" xfId="2" applyFont="1" applyFill="1" applyBorder="1" applyAlignment="1" applyProtection="1">
      <alignment horizontal="center" wrapText="1"/>
      <protection locked="0"/>
    </xf>
    <xf numFmtId="0" fontId="3" fillId="2" borderId="4" xfId="2" applyFont="1" applyFill="1" applyBorder="1" applyAlignment="1" applyProtection="1">
      <alignment horizontal="center" wrapText="1"/>
      <protection locked="0"/>
    </xf>
    <xf numFmtId="0" fontId="3" fillId="2" borderId="5" xfId="2" applyFont="1" applyFill="1" applyBorder="1" applyAlignment="1" applyProtection="1">
      <alignment horizontal="center" wrapText="1"/>
      <protection locked="0"/>
    </xf>
    <xf numFmtId="0" fontId="3" fillId="2" borderId="2" xfId="2" applyFont="1" applyFill="1" applyBorder="1" applyAlignment="1" applyProtection="1">
      <alignment horizontal="center"/>
      <protection locked="0"/>
    </xf>
    <xf numFmtId="0" fontId="3" fillId="2" borderId="5" xfId="2" applyFont="1" applyFill="1" applyBorder="1" applyAlignment="1" applyProtection="1">
      <alignment horizontal="center"/>
      <protection locked="0"/>
    </xf>
    <xf numFmtId="0" fontId="3" fillId="2" borderId="2" xfId="13" applyFont="1" applyFill="1" applyBorder="1" applyAlignment="1" applyProtection="1">
      <alignment horizontal="center" vertical="center"/>
      <protection locked="0"/>
    </xf>
    <xf numFmtId="0" fontId="3" fillId="2" borderId="5" xfId="13" applyFont="1" applyFill="1" applyBorder="1" applyAlignment="1" applyProtection="1">
      <alignment horizontal="center" vertical="center"/>
      <protection locked="0"/>
    </xf>
  </cellXfs>
  <cellStyles count="32">
    <cellStyle name="Euro" xfId="3" xr:uid="{00000000-0005-0000-0000-000000000000}"/>
    <cellStyle name="Millares 2" xfId="4" xr:uid="{00000000-0005-0000-0000-000001000000}"/>
    <cellStyle name="Millares 2 2" xfId="5" xr:uid="{00000000-0005-0000-0000-000002000000}"/>
    <cellStyle name="Millares 2 2 2" xfId="24" xr:uid="{00000000-0005-0000-0000-000003000000}"/>
    <cellStyle name="Millares 2 3" xfId="6" xr:uid="{00000000-0005-0000-0000-000004000000}"/>
    <cellStyle name="Millares 2 3 2" xfId="25" xr:uid="{00000000-0005-0000-0000-000005000000}"/>
    <cellStyle name="Millares 2 4" xfId="23" xr:uid="{00000000-0005-0000-0000-000006000000}"/>
    <cellStyle name="Millares 3" xfId="7" xr:uid="{00000000-0005-0000-0000-000007000000}"/>
    <cellStyle name="Millares 3 2" xfId="26" xr:uid="{00000000-0005-0000-0000-000008000000}"/>
    <cellStyle name="Millares 4" xfId="28" xr:uid="{00000000-0005-0000-0000-000009000000}"/>
    <cellStyle name="Moneda 2" xfId="8" xr:uid="{00000000-0005-0000-0000-00000A000000}"/>
    <cellStyle name="Moneda 2 2" xfId="27" xr:uid="{00000000-0005-0000-0000-00000B000000}"/>
    <cellStyle name="Moneda 3" xfId="20" xr:uid="{00000000-0005-0000-0000-00000C000000}"/>
    <cellStyle name="Moneda 3 2" xfId="30" xr:uid="{00000000-0005-0000-0000-00000D000000}"/>
    <cellStyle name="Normal" xfId="0" builtinId="0"/>
    <cellStyle name="Normal 2" xfId="9" xr:uid="{00000000-0005-0000-0000-00000F000000}"/>
    <cellStyle name="Normal 2 2" xfId="10" xr:uid="{00000000-0005-0000-0000-000010000000}"/>
    <cellStyle name="Normal 3" xfId="1" xr:uid="{00000000-0005-0000-0000-000011000000}"/>
    <cellStyle name="Normal 3 2" xfId="22" xr:uid="{00000000-0005-0000-0000-000012000000}"/>
    <cellStyle name="Normal 3 3" xfId="11" xr:uid="{00000000-0005-0000-0000-000013000000}"/>
    <cellStyle name="Normal 4" xfId="12" xr:uid="{00000000-0005-0000-0000-000014000000}"/>
    <cellStyle name="Normal 4 2" xfId="13" xr:uid="{00000000-0005-0000-0000-000015000000}"/>
    <cellStyle name="Normal 5" xfId="14" xr:uid="{00000000-0005-0000-0000-000016000000}"/>
    <cellStyle name="Normal 5 2" xfId="15" xr:uid="{00000000-0005-0000-0000-000017000000}"/>
    <cellStyle name="Normal 6" xfId="16" xr:uid="{00000000-0005-0000-0000-000018000000}"/>
    <cellStyle name="Normal 6 2" xfId="17" xr:uid="{00000000-0005-0000-0000-000019000000}"/>
    <cellStyle name="Normal 7" xfId="19" xr:uid="{00000000-0005-0000-0000-00001A000000}"/>
    <cellStyle name="Normal 8" xfId="2" xr:uid="{00000000-0005-0000-0000-00001B000000}"/>
    <cellStyle name="Normal_141008Reportes Cuadros Institucionales-sectorialesADV" xfId="18" xr:uid="{00000000-0005-0000-0000-00001C000000}"/>
    <cellStyle name="Porcentaje" xfId="31" builtinId="5"/>
    <cellStyle name="Porcentaje 2" xfId="21" xr:uid="{00000000-0005-0000-0000-00001E000000}"/>
    <cellStyle name="Porcentaje 3" xfId="29" xr:uid="{00000000-0005-0000-0000-00001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5"/>
  <sheetViews>
    <sheetView tabSelected="1" zoomScaleNormal="100" workbookViewId="0">
      <selection activeCell="A14" sqref="A14:Q14"/>
    </sheetView>
  </sheetViews>
  <sheetFormatPr baseColWidth="10" defaultRowHeight="15" x14ac:dyDescent="0.25"/>
  <cols>
    <col min="1" max="1" width="21.140625" customWidth="1"/>
    <col min="2" max="2" width="69.42578125" customWidth="1"/>
    <col min="3" max="3" width="12.7109375" customWidth="1"/>
    <col min="4" max="4" width="35.28515625" customWidth="1"/>
    <col min="5" max="5" width="24.85546875" customWidth="1"/>
    <col min="6" max="6" width="48.28515625" customWidth="1"/>
    <col min="7" max="7" width="17.85546875" customWidth="1"/>
    <col min="8" max="8" width="18.7109375" customWidth="1"/>
    <col min="9" max="9" width="16.7109375" customWidth="1"/>
    <col min="10" max="11" width="11.28515625" customWidth="1"/>
    <col min="14" max="14" width="10.7109375" customWidth="1"/>
  </cols>
  <sheetData>
    <row r="1" spans="1:17" ht="46.9" customHeight="1" x14ac:dyDescent="0.25">
      <c r="A1" s="14" t="s">
        <v>45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17" x14ac:dyDescent="0.25">
      <c r="A2" s="2"/>
      <c r="B2" s="2"/>
      <c r="C2" s="2"/>
      <c r="D2" s="2"/>
      <c r="E2" s="2"/>
      <c r="F2" s="2"/>
      <c r="G2" s="15" t="s">
        <v>0</v>
      </c>
      <c r="H2" s="16"/>
      <c r="I2" s="17"/>
      <c r="J2" s="15" t="s">
        <v>1</v>
      </c>
      <c r="K2" s="16"/>
      <c r="L2" s="16"/>
      <c r="M2" s="17"/>
      <c r="N2" s="18" t="s">
        <v>2</v>
      </c>
      <c r="O2" s="19"/>
      <c r="P2" s="20" t="s">
        <v>3</v>
      </c>
      <c r="Q2" s="21"/>
    </row>
    <row r="3" spans="1:17" ht="23.25" x14ac:dyDescent="0.25">
      <c r="A3" s="3" t="s">
        <v>4</v>
      </c>
      <c r="B3" s="3" t="s">
        <v>5</v>
      </c>
      <c r="C3" s="3" t="s">
        <v>20</v>
      </c>
      <c r="D3" s="3" t="s">
        <v>6</v>
      </c>
      <c r="E3" s="3" t="s">
        <v>18</v>
      </c>
      <c r="F3" s="3" t="s">
        <v>19</v>
      </c>
      <c r="G3" s="4" t="s">
        <v>7</v>
      </c>
      <c r="H3" s="4" t="s">
        <v>8</v>
      </c>
      <c r="I3" s="4" t="s">
        <v>9</v>
      </c>
      <c r="J3" s="4" t="s">
        <v>10</v>
      </c>
      <c r="K3" s="4" t="s">
        <v>8</v>
      </c>
      <c r="L3" s="4" t="s">
        <v>11</v>
      </c>
      <c r="M3" s="4" t="s">
        <v>12</v>
      </c>
      <c r="N3" s="1" t="s">
        <v>13</v>
      </c>
      <c r="O3" s="1" t="s">
        <v>14</v>
      </c>
      <c r="P3" s="9" t="s">
        <v>15</v>
      </c>
      <c r="Q3" s="9" t="s">
        <v>16</v>
      </c>
    </row>
    <row r="4" spans="1:17" ht="22.5" x14ac:dyDescent="0.25">
      <c r="A4" s="10" t="s">
        <v>22</v>
      </c>
      <c r="B4" s="10" t="s">
        <v>23</v>
      </c>
      <c r="C4" s="10" t="s">
        <v>24</v>
      </c>
      <c r="D4" s="10" t="s">
        <v>25</v>
      </c>
      <c r="E4" s="10" t="s">
        <v>27</v>
      </c>
      <c r="F4" s="10" t="s">
        <v>26</v>
      </c>
      <c r="G4" s="12">
        <v>65000</v>
      </c>
      <c r="H4" s="12">
        <v>65000</v>
      </c>
      <c r="I4" s="12">
        <v>38063.839999999997</v>
      </c>
      <c r="J4" s="5"/>
      <c r="K4" s="5"/>
      <c r="L4" s="5"/>
      <c r="M4" s="8" t="s">
        <v>17</v>
      </c>
      <c r="N4" s="7">
        <f t="shared" ref="N4:N13" si="0">IF(G4&gt;0,I4/G4,0)</f>
        <v>0.58559753846153839</v>
      </c>
      <c r="O4" s="7">
        <f t="shared" ref="O4:O13" si="1">IF(H4&gt;0,I4/H4,0)</f>
        <v>0.58559753846153839</v>
      </c>
      <c r="P4" s="6">
        <f t="shared" ref="P4:P13" si="2">IF(J4=0,0,L4/J4)</f>
        <v>0</v>
      </c>
      <c r="Q4" s="6">
        <f t="shared" ref="Q4:Q13" si="3">IF(L4=0,0,L4/K4)</f>
        <v>0</v>
      </c>
    </row>
    <row r="5" spans="1:17" ht="22.5" x14ac:dyDescent="0.25">
      <c r="A5" s="10" t="s">
        <v>28</v>
      </c>
      <c r="B5" s="10" t="s">
        <v>29</v>
      </c>
      <c r="C5" s="10" t="s">
        <v>24</v>
      </c>
      <c r="D5" s="10" t="s">
        <v>25</v>
      </c>
      <c r="E5" s="10" t="s">
        <v>31</v>
      </c>
      <c r="F5" s="10" t="s">
        <v>30</v>
      </c>
      <c r="G5" s="12">
        <v>11000</v>
      </c>
      <c r="H5" s="12">
        <v>11000</v>
      </c>
      <c r="I5" s="12">
        <v>10524.26</v>
      </c>
      <c r="J5" s="5"/>
      <c r="K5" s="5"/>
      <c r="L5" s="5"/>
      <c r="M5" s="8" t="s">
        <v>17</v>
      </c>
      <c r="N5" s="7">
        <f t="shared" si="0"/>
        <v>0.9567509090909091</v>
      </c>
      <c r="O5" s="7">
        <f t="shared" si="1"/>
        <v>0.9567509090909091</v>
      </c>
      <c r="P5" s="6">
        <f t="shared" si="2"/>
        <v>0</v>
      </c>
      <c r="Q5" s="6">
        <f t="shared" si="3"/>
        <v>0</v>
      </c>
    </row>
    <row r="6" spans="1:17" x14ac:dyDescent="0.25">
      <c r="A6" s="10" t="s">
        <v>32</v>
      </c>
      <c r="B6" s="10" t="s">
        <v>33</v>
      </c>
      <c r="C6" s="10" t="s">
        <v>24</v>
      </c>
      <c r="D6" s="10" t="s">
        <v>25</v>
      </c>
      <c r="E6" s="10" t="s">
        <v>31</v>
      </c>
      <c r="F6" s="10" t="s">
        <v>30</v>
      </c>
      <c r="G6" s="12">
        <v>0</v>
      </c>
      <c r="H6" s="12">
        <v>37892.559999999998</v>
      </c>
      <c r="I6" s="12">
        <v>37892.559999999998</v>
      </c>
      <c r="J6" s="5"/>
      <c r="K6" s="5"/>
      <c r="L6" s="5"/>
      <c r="M6" s="8" t="s">
        <v>17</v>
      </c>
      <c r="N6" s="7">
        <f t="shared" si="0"/>
        <v>0</v>
      </c>
      <c r="O6" s="7">
        <f t="shared" si="1"/>
        <v>1</v>
      </c>
      <c r="P6" s="6">
        <f t="shared" si="2"/>
        <v>0</v>
      </c>
      <c r="Q6" s="6">
        <f t="shared" si="3"/>
        <v>0</v>
      </c>
    </row>
    <row r="7" spans="1:17" x14ac:dyDescent="0.25">
      <c r="A7" s="10" t="s">
        <v>34</v>
      </c>
      <c r="B7" s="10" t="s">
        <v>35</v>
      </c>
      <c r="C7" s="10" t="s">
        <v>24</v>
      </c>
      <c r="D7" s="10" t="s">
        <v>25</v>
      </c>
      <c r="E7" s="10" t="s">
        <v>37</v>
      </c>
      <c r="F7" s="10" t="s">
        <v>36</v>
      </c>
      <c r="G7" s="12">
        <v>36000</v>
      </c>
      <c r="H7" s="12">
        <v>36000</v>
      </c>
      <c r="I7" s="12">
        <v>24975.5</v>
      </c>
      <c r="J7" s="5"/>
      <c r="K7" s="5"/>
      <c r="L7" s="5"/>
      <c r="M7" s="8" t="s">
        <v>17</v>
      </c>
      <c r="N7" s="7">
        <f t="shared" si="0"/>
        <v>0.69376388888888885</v>
      </c>
      <c r="O7" s="7">
        <f t="shared" si="1"/>
        <v>0.69376388888888885</v>
      </c>
      <c r="P7" s="6">
        <f t="shared" si="2"/>
        <v>0</v>
      </c>
      <c r="Q7" s="6">
        <f t="shared" si="3"/>
        <v>0</v>
      </c>
    </row>
    <row r="8" spans="1:17" x14ac:dyDescent="0.25">
      <c r="A8" s="10" t="s">
        <v>38</v>
      </c>
      <c r="B8" s="10" t="s">
        <v>39</v>
      </c>
      <c r="C8" s="10" t="s">
        <v>24</v>
      </c>
      <c r="D8" s="10" t="s">
        <v>25</v>
      </c>
      <c r="E8" s="10" t="s">
        <v>37</v>
      </c>
      <c r="F8" s="10" t="s">
        <v>36</v>
      </c>
      <c r="G8" s="12">
        <v>0</v>
      </c>
      <c r="H8" s="12">
        <v>28461.759999999998</v>
      </c>
      <c r="I8" s="12">
        <v>28461.759999999998</v>
      </c>
      <c r="J8" s="5"/>
      <c r="K8" s="5"/>
      <c r="L8" s="5"/>
      <c r="M8" s="8" t="s">
        <v>17</v>
      </c>
      <c r="N8" s="7">
        <f t="shared" si="0"/>
        <v>0</v>
      </c>
      <c r="O8" s="7">
        <f t="shared" si="1"/>
        <v>1</v>
      </c>
      <c r="P8" s="6">
        <f t="shared" si="2"/>
        <v>0</v>
      </c>
      <c r="Q8" s="6">
        <f t="shared" si="3"/>
        <v>0</v>
      </c>
    </row>
    <row r="9" spans="1:17" x14ac:dyDescent="0.25">
      <c r="A9" s="10" t="s">
        <v>40</v>
      </c>
      <c r="B9" s="10" t="s">
        <v>41</v>
      </c>
      <c r="C9" s="10" t="s">
        <v>24</v>
      </c>
      <c r="D9" s="10" t="s">
        <v>25</v>
      </c>
      <c r="E9" s="10" t="s">
        <v>43</v>
      </c>
      <c r="F9" s="10" t="s">
        <v>42</v>
      </c>
      <c r="G9" s="12">
        <v>38500</v>
      </c>
      <c r="H9" s="12">
        <v>38500</v>
      </c>
      <c r="I9" s="12">
        <v>0</v>
      </c>
      <c r="J9" s="5"/>
      <c r="K9" s="5"/>
      <c r="L9" s="5"/>
      <c r="M9" s="8" t="s">
        <v>17</v>
      </c>
      <c r="N9" s="7">
        <f t="shared" si="0"/>
        <v>0</v>
      </c>
      <c r="O9" s="7">
        <f t="shared" si="1"/>
        <v>0</v>
      </c>
      <c r="P9" s="6">
        <f t="shared" si="2"/>
        <v>0</v>
      </c>
      <c r="Q9" s="6">
        <f t="shared" si="3"/>
        <v>0</v>
      </c>
    </row>
    <row r="10" spans="1:17" ht="22.5" x14ac:dyDescent="0.25">
      <c r="A10" s="10" t="s">
        <v>22</v>
      </c>
      <c r="B10" s="10" t="s">
        <v>23</v>
      </c>
      <c r="C10" s="10" t="s">
        <v>44</v>
      </c>
      <c r="D10" s="10" t="s">
        <v>25</v>
      </c>
      <c r="E10" s="10" t="s">
        <v>27</v>
      </c>
      <c r="F10" s="10" t="s">
        <v>26</v>
      </c>
      <c r="G10" s="12">
        <v>5000</v>
      </c>
      <c r="H10" s="12">
        <v>5000</v>
      </c>
      <c r="I10" s="12">
        <v>2255.7199999999998</v>
      </c>
      <c r="J10" s="5"/>
      <c r="K10" s="5"/>
      <c r="L10" s="5"/>
      <c r="M10" s="8" t="s">
        <v>17</v>
      </c>
      <c r="N10" s="7">
        <f t="shared" si="0"/>
        <v>0.45114399999999993</v>
      </c>
      <c r="O10" s="7">
        <f t="shared" si="1"/>
        <v>0.45114399999999993</v>
      </c>
      <c r="P10" s="6">
        <f t="shared" si="2"/>
        <v>0</v>
      </c>
      <c r="Q10" s="6">
        <f t="shared" si="3"/>
        <v>0</v>
      </c>
    </row>
    <row r="11" spans="1:17" ht="22.5" x14ac:dyDescent="0.25">
      <c r="A11" s="10" t="s">
        <v>28</v>
      </c>
      <c r="B11" s="10" t="s">
        <v>29</v>
      </c>
      <c r="C11" s="10" t="s">
        <v>44</v>
      </c>
      <c r="D11" s="10" t="s">
        <v>25</v>
      </c>
      <c r="E11" s="10" t="s">
        <v>31</v>
      </c>
      <c r="F11" s="10" t="s">
        <v>30</v>
      </c>
      <c r="G11" s="12">
        <v>5000</v>
      </c>
      <c r="H11" s="12">
        <v>5000</v>
      </c>
      <c r="I11" s="12">
        <v>2255.7199999999998</v>
      </c>
      <c r="J11" s="5"/>
      <c r="K11" s="5"/>
      <c r="L11" s="5"/>
      <c r="M11" s="8" t="s">
        <v>17</v>
      </c>
      <c r="N11" s="7">
        <f t="shared" si="0"/>
        <v>0.45114399999999993</v>
      </c>
      <c r="O11" s="7">
        <f t="shared" si="1"/>
        <v>0.45114399999999993</v>
      </c>
      <c r="P11" s="6">
        <f t="shared" si="2"/>
        <v>0</v>
      </c>
      <c r="Q11" s="6">
        <f t="shared" si="3"/>
        <v>0</v>
      </c>
    </row>
    <row r="12" spans="1:17" x14ac:dyDescent="0.25">
      <c r="A12" s="10" t="s">
        <v>34</v>
      </c>
      <c r="B12" s="10" t="s">
        <v>35</v>
      </c>
      <c r="C12" s="10" t="s">
        <v>44</v>
      </c>
      <c r="D12" s="10" t="s">
        <v>25</v>
      </c>
      <c r="E12" s="10" t="s">
        <v>37</v>
      </c>
      <c r="F12" s="10" t="s">
        <v>36</v>
      </c>
      <c r="G12" s="12">
        <v>7000</v>
      </c>
      <c r="H12" s="12">
        <v>7000</v>
      </c>
      <c r="I12" s="12">
        <v>2698.49</v>
      </c>
      <c r="J12" s="5"/>
      <c r="K12" s="5"/>
      <c r="L12" s="5"/>
      <c r="M12" s="8" t="s">
        <v>17</v>
      </c>
      <c r="N12" s="7">
        <f t="shared" si="0"/>
        <v>0.38549857142857141</v>
      </c>
      <c r="O12" s="7">
        <f t="shared" si="1"/>
        <v>0.38549857142857141</v>
      </c>
      <c r="P12" s="6">
        <f t="shared" si="2"/>
        <v>0</v>
      </c>
      <c r="Q12" s="6">
        <f t="shared" si="3"/>
        <v>0</v>
      </c>
    </row>
    <row r="13" spans="1:17" x14ac:dyDescent="0.25">
      <c r="A13" s="10" t="s">
        <v>40</v>
      </c>
      <c r="B13" s="10" t="s">
        <v>41</v>
      </c>
      <c r="C13" s="10" t="s">
        <v>44</v>
      </c>
      <c r="D13" s="10" t="s">
        <v>25</v>
      </c>
      <c r="E13" s="10" t="s">
        <v>43</v>
      </c>
      <c r="F13" s="10" t="s">
        <v>42</v>
      </c>
      <c r="G13" s="12">
        <v>7000</v>
      </c>
      <c r="H13" s="12">
        <v>7000</v>
      </c>
      <c r="I13" s="12">
        <v>2698.49</v>
      </c>
      <c r="J13" s="5"/>
      <c r="K13" s="5"/>
      <c r="L13" s="5"/>
      <c r="M13" s="8" t="s">
        <v>17</v>
      </c>
      <c r="N13" s="7">
        <f t="shared" si="0"/>
        <v>0.38549857142857141</v>
      </c>
      <c r="O13" s="7">
        <f t="shared" si="1"/>
        <v>0.38549857142857141</v>
      </c>
      <c r="P13" s="6">
        <f t="shared" si="2"/>
        <v>0</v>
      </c>
      <c r="Q13" s="6">
        <f t="shared" si="3"/>
        <v>0</v>
      </c>
    </row>
    <row r="14" spans="1:17" x14ac:dyDescent="0.25">
      <c r="G14" s="13">
        <f>SUM(G4:G13)</f>
        <v>174500</v>
      </c>
      <c r="H14" s="13">
        <f>SUM(H4:H13)</f>
        <v>240854.32</v>
      </c>
      <c r="I14" s="13">
        <f>SUM(I4:I13)</f>
        <v>149826.34</v>
      </c>
      <c r="P14" s="11">
        <f t="shared" ref="P14" si="4">IF(J14=0,0,L14/J14)</f>
        <v>0</v>
      </c>
      <c r="Q14" s="11">
        <f t="shared" ref="Q14" si="5">IF(L14=0,0,L14/K14)</f>
        <v>0</v>
      </c>
    </row>
    <row r="15" spans="1:17" x14ac:dyDescent="0.25">
      <c r="A15" t="s">
        <v>21</v>
      </c>
    </row>
  </sheetData>
  <mergeCells count="5">
    <mergeCell ref="A1:Q1"/>
    <mergeCell ref="G2:I2"/>
    <mergeCell ref="J2:M2"/>
    <mergeCell ref="N2:O2"/>
    <mergeCell ref="P2:Q2"/>
  </mergeCells>
  <pageMargins left="0.7" right="0.7" top="0.75" bottom="0.75" header="0.3" footer="0.3"/>
  <pageSetup scale="34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PPI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ERVIN ADAN MORENO RAMIREZ</dc:creator>
  <cp:lastModifiedBy>Cristina Balderas Castro</cp:lastModifiedBy>
  <cp:lastPrinted>2025-11-11T21:43:56Z</cp:lastPrinted>
  <dcterms:created xsi:type="dcterms:W3CDTF">2023-06-21T19:35:53Z</dcterms:created>
  <dcterms:modified xsi:type="dcterms:W3CDTF">2025-11-11T21:43:59Z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