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<sst xmlns="http://schemas.openxmlformats.org/spreadsheetml/2006/main" count="27" uniqueCount="27">
  <si>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</si>
  <si>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</si>
  <si>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</si>
  <si>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</si>
  <si>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</si>
  <si>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</si>
  <si>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</si>
  <si>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</si>
  <si>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</si>
  <si>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</si>
  <si>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</si>
  <si>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</si>
  <si>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</si>
  <si>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</si>
  <si>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</si>
  <si>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</si>
  <si>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</si>
  <si>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</si>
  <si>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</si>
  <si>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</si>
  <si>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</si>
  <si>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</si>
  <si>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</si>
  <si>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</si>
  <si>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</si>
  <si>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</si>
  <si>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MUSEO ICONOGRAFICO DEL QUIJOTE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</si>
</sst>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66739835.550000004</v>
      </c>
      <c r="C3" s="8">
        <f t="shared" ref="C3:F3" si="0">C4+C12</f>
        <v>81698741.020000011</v>
      </c>
      <c r="D3" s="8">
        <f t="shared" si="0"/>
        <v>69030454.620000005</v>
      </c>
      <c r="E3" s="8">
        <f t="shared" si="0"/>
        <v>79408121.950000003</v>
      </c>
      <c r="F3" s="8">
        <f t="shared" si="0"/>
        <v>12668286.400000006</v>
      </c>
    </row>
    <row r="4" spans="1:6" x14ac:dyDescent="0.2">
      <c r="A4" s="5" t="s">
        <v>4</v>
      </c>
      <c r="B4" s="8">
        <f>SUM(B5:B11)</f>
        <v>3495284.62</v>
      </c>
      <c r="C4" s="8">
        <f>SUM(C5:C11)</f>
        <v>50174057.400000006</v>
      </c>
      <c r="D4" s="8">
        <f>SUM(D5:D11)</f>
        <v>50886706.859999999</v>
      </c>
      <c r="E4" s="8">
        <f>SUM(E5:E11)</f>
        <v>2782635.1600000025</v>
      </c>
      <c r="F4" s="8">
        <f>SUM(F5:F11)</f>
        <v>-712649.45999999787</v>
      </c>
    </row>
    <row r="5" spans="1:6" x14ac:dyDescent="0.2">
      <c r="A5" s="6" t="s">
        <v>5</v>
      </c>
      <c r="B5" s="9">
        <v>3152197.22</v>
      </c>
      <c r="C5" s="9">
        <v>24699207.140000001</v>
      </c>
      <c r="D5" s="9">
        <v>25607902.289999999</v>
      </c>
      <c r="E5" s="9">
        <f>B5+C5-D5</f>
        <v>2243502.0700000003</v>
      </c>
      <c r="F5" s="9">
        <f t="shared" ref="F5:F11" si="1">E5-B5</f>
        <v>-908695.14999999991</v>
      </c>
    </row>
    <row r="6" spans="1:6" x14ac:dyDescent="0.2">
      <c r="A6" s="6" t="s">
        <v>6</v>
      </c>
      <c r="B6" s="9">
        <v>188299.8</v>
      </c>
      <c r="C6" s="9">
        <v>25240577.010000002</v>
      </c>
      <c r="D6" s="9">
        <v>25044531.32</v>
      </c>
      <c r="E6" s="9">
        <f t="shared" ref="E6:E11" si="2">B6+C6-D6</f>
        <v>384345.49000000209</v>
      </c>
      <c r="F6" s="9">
        <f t="shared" si="1"/>
        <v>196045.6900000021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154787.6</v>
      </c>
      <c r="C8" s="9">
        <v>234273.25</v>
      </c>
      <c r="D8" s="9">
        <v>234273.25</v>
      </c>
      <c r="E8" s="9">
        <f t="shared" si="2"/>
        <v>154787.59999999998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63244550.930000007</v>
      </c>
      <c r="C12" s="8">
        <f>SUM(C13:C21)</f>
        <v>31524683.620000001</v>
      </c>
      <c r="D12" s="8">
        <f>SUM(D13:D21)</f>
        <v>18143747.760000002</v>
      </c>
      <c r="E12" s="8">
        <f>SUM(E13:E21)</f>
        <v>76625486.790000007</v>
      </c>
      <c r="F12" s="8">
        <f>SUM(F13:F21)</f>
        <v>13380935.860000003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63838099.530000001</v>
      </c>
      <c r="C16" s="9">
        <v>31494970.120000001</v>
      </c>
      <c r="D16" s="9">
        <v>17789645.030000001</v>
      </c>
      <c r="E16" s="9">
        <f t="shared" si="4"/>
        <v>77543424.620000005</v>
      </c>
      <c r="F16" s="9">
        <f t="shared" si="3"/>
        <v>13705325.090000004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-1188947.23</v>
      </c>
      <c r="C18" s="9">
        <v>29713.5</v>
      </c>
      <c r="D18" s="9">
        <v>57190.87</v>
      </c>
      <c r="E18" s="9">
        <f t="shared" si="4"/>
        <v>-1216424.6000000001</v>
      </c>
      <c r="F18" s="9">
        <f t="shared" si="3"/>
        <v>-27477.370000000112</v>
      </c>
    </row>
    <row r="19" spans="1:6" x14ac:dyDescent="0.2">
      <c r="A19" s="6" t="s">
        <v>17</v>
      </c>
      <c r="B19" s="9">
        <v>595398.63</v>
      </c>
      <c r="C19" s="9">
        <v>0</v>
      </c>
      <c r="D19" s="9">
        <v>296911.86</v>
      </c>
      <c r="E19" s="9">
        <f t="shared" si="4"/>
        <v>298486.77</v>
      </c>
      <c r="F19" s="9">
        <f t="shared" si="3"/>
        <v>-296911.86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2025-02-14T21:49:06Z</cp:lastPrinted>
  <dcterms:created xsi:type="dcterms:W3CDTF">2014-02-09T04:04:15Z</dcterms:created>
  <dcterms:modified xsi:type="dcterms:W3CDTF">2025-02-14T21:49:08Z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