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win02\DGA\TERE\INFORMAC CTA PUBLICA 2018\2T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E44" i="3"/>
  <c r="E56" i="3" s="1"/>
  <c r="C44" i="3"/>
  <c r="C59" i="3" s="1"/>
  <c r="B44" i="3"/>
  <c r="B59" i="3" s="1"/>
  <c r="E78" i="3" l="1"/>
  <c r="F78" i="3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<sst xmlns="http://schemas.openxmlformats.org/spreadsheetml/2006/main" count="121" uniqueCount="120">
  <si>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</si>
  <si>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</si>
  <si>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</si>
  <si>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</si>
  <si>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</si>
  <si>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</si>
  <si>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</si>
  <si>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</si>
  <si>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</si>
  <si>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</si>
  <si>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</si>
  <si>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</si>
  <si>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</si>
  <si>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</si>
  <si>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</si>
  <si>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</si>
  <si>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</si>
  <si>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</si>
  <si>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</si>
  <si>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</si>
  <si>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</si>
  <si>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</si>
  <si>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</si>
  <si>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</si>
  <si>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</si>
  <si>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</si>
  <si>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</si>
  <si>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</si>
  <si>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</si>
  <si>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</si>
  <si>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</si>
  <si>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</si>
  <si>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</si>
  <si>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</si>
  <si>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</si>
  <si>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</si>
  <si>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</si>
  <si>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</si>
  <si>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</si>
  <si>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</si>
  <si>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</si>
  <si>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</si>
  <si>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</si>
  <si>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</si>
  <si>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</si>
  <si>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</si>
  <si>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</si>
  <si>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</si>
  <si>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</si>
  <si>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</si>
  <si>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</si>
  <si>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</si>
  <si>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</si>
  <si>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</si>
  <si>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</si>
  <si>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</si>
  <si>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</si>
  <si>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</si>
  <si>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</si>
  <si>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</si>
  <si>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</si>
  <si>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</si>
  <si>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</si>
  <si>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</si>
  <si>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</si>
  <si>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</si>
  <si>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</si>
  <si>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</si>
  <si>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</si>
  <si>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</si>
  <si>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</si>
  <si>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</si>
  <si>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</si>
  <si>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</si>
  <si>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</si>
  <si>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</si>
  <si>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</si>
  <si>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</si>
  <si>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</si>
  <si>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</si>
  <si>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</si>
  <si>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</si>
  <si>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</si>
  <si>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</si>
  <si>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</si>
  <si>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</si>
  <si>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</si>
  <si>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</si>
  <si>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</si>
  <si>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</si>
  <si>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</si>
  <si>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</si>
  <si>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</si>
  <si>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</si>
  <si>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</si>
  <si>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</si>
  <si>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</si>
  <si>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</si>
  <si>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</si>
  <si>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</si>
  <si>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</si>
  <si>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</si>
  <si>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</si>
  <si>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</si>
  <si>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</si>
  <si>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</si>
  <si>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</si>
  <si>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</si>
  <si>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</si>
  <si>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</si>
  <si>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</si>
  <si>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</si>
  <si>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</si>
  <si>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</si>
  <si>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</si>
  <si>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</si>
  <si>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</si>
  <si>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</si>
  <si>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</si>
  <si>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COMISION ESTATAL DEL AGUA DE GUANAJUATO
Estado de Situación Financiera Detallado - LDF
al 30 de Junio de 2018 y 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</si>
</sst>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zoomScale="120" zoomScaleNormal="120" workbookViewId="0">
      <pane ySplit="2" topLeftCell="A3" activePane="bottomLeft" state="frozen"/>
      <selection pane="bottomLeft" activeCell="D34" sqref="D34"/>
    </sheetView>
  </sheetViews>
  <sheetFormatPr baseColWidth="10" defaultRowHeight="11.25" x14ac:dyDescent="0.2"/>
  <cols>
    <col min="1" max="1" width="65.83203125" style="18" customWidth="1"/>
    <col min="2" max="3" width="15.1640625" style="18" bestFit="1" customWidth="1"/>
    <col min="4" max="4" width="65.83203125" style="18" customWidth="1"/>
    <col min="5" max="6" width="15.83203125" style="18" bestFit="1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2018</v>
      </c>
      <c r="C2" s="2">
        <v>2017</v>
      </c>
      <c r="D2" s="1" t="s">
        <v>0</v>
      </c>
      <c r="E2" s="2">
        <v>2018</v>
      </c>
      <c r="F2" s="2">
        <v>2017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284232167.99000001</v>
      </c>
      <c r="C6" s="9">
        <f>SUM(C7:C13)</f>
        <v>351438004.38999999</v>
      </c>
      <c r="D6" s="5" t="s">
        <v>6</v>
      </c>
      <c r="E6" s="9">
        <f>SUM(E7:E15)</f>
        <v>109404427.5</v>
      </c>
      <c r="F6" s="9">
        <f>SUM(F7:F15)</f>
        <v>369519512.58999997</v>
      </c>
    </row>
    <row r="7" spans="1:6" x14ac:dyDescent="0.2">
      <c r="A7" s="10" t="s">
        <v>7</v>
      </c>
      <c r="B7" s="9"/>
      <c r="C7" s="9"/>
      <c r="D7" s="11" t="s">
        <v>8</v>
      </c>
      <c r="E7" s="9">
        <v>13605.59</v>
      </c>
      <c r="F7" s="9">
        <v>13605.55</v>
      </c>
    </row>
    <row r="8" spans="1:6" x14ac:dyDescent="0.2">
      <c r="A8" s="10" t="s">
        <v>9</v>
      </c>
      <c r="B8" s="9">
        <v>284232167.99000001</v>
      </c>
      <c r="C8" s="9">
        <v>351438004.38999999</v>
      </c>
      <c r="D8" s="11" t="s">
        <v>10</v>
      </c>
      <c r="E8" s="9">
        <v>16902.72</v>
      </c>
      <c r="F8" s="9">
        <v>1171206.53</v>
      </c>
    </row>
    <row r="9" spans="1:6" x14ac:dyDescent="0.2">
      <c r="A9" s="10" t="s">
        <v>11</v>
      </c>
      <c r="B9" s="9"/>
      <c r="C9" s="9"/>
      <c r="D9" s="11" t="s">
        <v>12</v>
      </c>
      <c r="E9" s="9">
        <v>810006.83</v>
      </c>
      <c r="F9" s="9">
        <v>507655.31</v>
      </c>
    </row>
    <row r="10" spans="1:6" x14ac:dyDescent="0.2">
      <c r="A10" s="10" t="s">
        <v>13</v>
      </c>
      <c r="B10" s="9"/>
      <c r="C10" s="9"/>
      <c r="D10" s="11" t="s">
        <v>14</v>
      </c>
      <c r="E10" s="9">
        <v>1234130.1200000001</v>
      </c>
      <c r="F10" s="9">
        <v>1233641.79</v>
      </c>
    </row>
    <row r="11" spans="1:6" x14ac:dyDescent="0.2">
      <c r="A11" s="10" t="s">
        <v>15</v>
      </c>
      <c r="B11" s="9"/>
      <c r="C11" s="9"/>
      <c r="D11" s="11" t="s">
        <v>16</v>
      </c>
      <c r="E11" s="9">
        <v>0</v>
      </c>
      <c r="F11" s="9">
        <v>0</v>
      </c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1841667.42</v>
      </c>
      <c r="F13" s="9">
        <v>4133346.6</v>
      </c>
    </row>
    <row r="14" spans="1:6" x14ac:dyDescent="0.2">
      <c r="A14" s="3" t="s">
        <v>21</v>
      </c>
      <c r="B14" s="9">
        <f>SUM(B15:B21)</f>
        <v>122455638.91999999</v>
      </c>
      <c r="C14" s="9">
        <f>SUM(C15:C21)</f>
        <v>98703405.659999996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105488114.81999999</v>
      </c>
      <c r="F15" s="9">
        <v>362460056.81</v>
      </c>
    </row>
    <row r="16" spans="1:6" x14ac:dyDescent="0.2">
      <c r="A16" s="10" t="s">
        <v>25</v>
      </c>
      <c r="B16" s="9">
        <v>56001153.729999997</v>
      </c>
      <c r="C16" s="9">
        <v>36769454.469999999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66409485.189999998</v>
      </c>
      <c r="C17" s="9">
        <v>61933951.189999998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45000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96802052.550000012</v>
      </c>
      <c r="C22" s="9">
        <f>SUM(C23:C27)</f>
        <v>75030909.170000002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1262414.6499999999</v>
      </c>
      <c r="C23" s="9">
        <v>260882.95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95539637.900000006</v>
      </c>
      <c r="C26" s="9">
        <v>74770026.219999999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18098.02</v>
      </c>
      <c r="C38" s="9">
        <f>SUM(C39:C42)</f>
        <v>18098.02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>
        <v>18098.02</v>
      </c>
      <c r="C39" s="9">
        <v>18098.02</v>
      </c>
      <c r="D39" s="5" t="s">
        <v>72</v>
      </c>
      <c r="E39" s="9">
        <f>SUM(E40:E42)</f>
        <v>15960.33</v>
      </c>
      <c r="F39" s="9">
        <f>SUM(F40:F42)</f>
        <v>15960.33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15960.33</v>
      </c>
      <c r="F40" s="9">
        <v>15960.33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503507957.47999996</v>
      </c>
      <c r="C44" s="7">
        <f>C6+C14+C22+C28+C34+C35+C38</f>
        <v>525190417.23999995</v>
      </c>
      <c r="D44" s="8" t="s">
        <v>80</v>
      </c>
      <c r="E44" s="7">
        <f>E6+E16+E20+E23+E24+E28+E35+E39</f>
        <v>109420387.83</v>
      </c>
      <c r="F44" s="7">
        <f>F6+F16+F20+F23+F24+F28+F35+F39</f>
        <v>369535472.91999996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16627914.65</v>
      </c>
      <c r="C47" s="9">
        <v>16627914.65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758834903.34000003</v>
      </c>
      <c r="C49" s="9">
        <v>564629392.79999995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60516281.590000004</v>
      </c>
      <c r="C50" s="9">
        <v>58032794.189999998</v>
      </c>
      <c r="D50" s="5" t="s">
        <v>90</v>
      </c>
      <c r="E50" s="9">
        <v>0</v>
      </c>
      <c r="F50" s="9">
        <v>0</v>
      </c>
    </row>
    <row r="51" spans="1:6" ht="22.5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-48720295.990000002</v>
      </c>
      <c r="C52" s="9">
        <v>-49159410.990000002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532070.03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109420387.83</v>
      </c>
      <c r="F56" s="7">
        <f>F54+F44</f>
        <v>369535472.91999996</v>
      </c>
    </row>
    <row r="57" spans="1:6" x14ac:dyDescent="0.2">
      <c r="A57" s="12" t="s">
        <v>100</v>
      </c>
      <c r="B57" s="7">
        <f>SUM(B47:B55)</f>
        <v>787790873.62</v>
      </c>
      <c r="C57" s="7">
        <f>SUM(C47:C55)</f>
        <v>590130690.64999986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1291298831.0999999</v>
      </c>
      <c r="C59" s="7">
        <f>C44+C57</f>
        <v>1115321107.8899999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2630976542.9099998</v>
      </c>
      <c r="F60" s="9">
        <f>SUM(F61:F63)</f>
        <v>2272841805.4400001</v>
      </c>
    </row>
    <row r="61" spans="1:6" x14ac:dyDescent="0.2">
      <c r="A61" s="13"/>
      <c r="B61" s="9"/>
      <c r="C61" s="9"/>
      <c r="D61" s="5" t="s">
        <v>104</v>
      </c>
      <c r="E61" s="9">
        <v>2630976542.9099998</v>
      </c>
      <c r="F61" s="9">
        <v>2272841805.4400001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-1449098099.6399999</v>
      </c>
      <c r="F65" s="9">
        <f>SUM(F66:F70)</f>
        <v>-1527056170.47</v>
      </c>
    </row>
    <row r="66" spans="1:6" x14ac:dyDescent="0.2">
      <c r="A66" s="13"/>
      <c r="B66" s="9"/>
      <c r="C66" s="9"/>
      <c r="D66" s="5" t="s">
        <v>108</v>
      </c>
      <c r="E66" s="9">
        <v>44765466.140000001</v>
      </c>
      <c r="F66" s="9">
        <v>-55279828.43</v>
      </c>
    </row>
    <row r="67" spans="1:6" x14ac:dyDescent="0.2">
      <c r="A67" s="13"/>
      <c r="B67" s="9"/>
      <c r="C67" s="9"/>
      <c r="D67" s="5" t="s">
        <v>109</v>
      </c>
      <c r="E67" s="9">
        <v>-1493863565.78</v>
      </c>
      <c r="F67" s="9">
        <v>-1471776342.04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1181878443.27</v>
      </c>
      <c r="F76" s="7">
        <f>F60+F65+F72</f>
        <v>745785634.97000003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1291298831.0999999</v>
      </c>
      <c r="F78" s="7">
        <f>F56+F76</f>
        <v>1115321107.8899999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  <ignoredErrors>
    <ignoredError sqref="B28:C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Juan Pablo Chavez Vargas</cp:lastModifiedBy>
  <dcterms:created xsi:type="dcterms:W3CDTF">2017-01-11T17:17:46Z</dcterms:created>
  <dcterms:modified xsi:type="dcterms:W3CDTF">2018-07-30T22:56:02Z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