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ESTADOS FINANCIEROS ASEG SIRET\DIGITALES ASEG 2020\"/>
    </mc:Choice>
  </mc:AlternateContent>
  <bookViews>
    <workbookView xWindow="0" yWindow="0" windowWidth="28800" windowHeight="11700"/>
  </bookViews>
  <sheets>
    <sheet name="NOT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[1]ECABR!#REF!</definedName>
    <definedName name="A_impresión_IM">[1]ECABR!#REF!</definedName>
    <definedName name="abc">[2]TOTAL!#REF!</definedName>
    <definedName name="ANIO">'[3]Info General'!$D$20</definedName>
    <definedName name="_xlnm.Extract">[4]EGRESOS!#REF!</definedName>
    <definedName name="B">[4]EGRESOS!#REF!</definedName>
    <definedName name="BASE">#REF!</definedName>
    <definedName name="_xlnm.Database">[6]REPORTO!#REF!</definedName>
    <definedName name="cba">[2]TOTAL!#REF!</definedName>
    <definedName name="ELOY">#REF!</definedName>
    <definedName name="ENTE_PUBLICO_A">'[3]Info General'!$C$7</definedName>
    <definedName name="Fecha">#REF!</definedName>
    <definedName name="HF">[7]T1705HF!$B$20:$B$20</definedName>
    <definedName name="ju">[6]REPORTO!#REF!</definedName>
    <definedName name="mao">[1]ECABR!#REF!</definedName>
    <definedName name="N">#REF!</definedName>
    <definedName name="PERIODO_INFORME">'[3]Info General'!$C$14</definedName>
    <definedName name="REPORTO">#REF!</definedName>
    <definedName name="TCAIE">[8]CH1902!$B$20:$B$20</definedName>
    <definedName name="TCFEEIS">#REF!</definedName>
    <definedName name="TRASP">#REF!</definedName>
    <definedName name="U">#REF!</definedName>
    <definedName name="ULTIMO">'[3]Info General'!$E$20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2" i="1" l="1"/>
  <c r="D332" i="1"/>
  <c r="C332" i="1"/>
  <c r="E302" i="1"/>
  <c r="E282" i="1"/>
  <c r="E311" i="1" s="1"/>
  <c r="E269" i="1"/>
  <c r="E262" i="1"/>
  <c r="E275" i="1" s="1"/>
  <c r="C240" i="1"/>
  <c r="D224" i="1"/>
  <c r="C224" i="1"/>
  <c r="C219" i="1"/>
  <c r="C212" i="1"/>
  <c r="C204" i="1"/>
  <c r="D203" i="1" s="1"/>
  <c r="D201" i="1" s="1"/>
  <c r="D202" i="1"/>
  <c r="D200" i="1"/>
  <c r="D198" i="1"/>
  <c r="D197" i="1"/>
  <c r="D193" i="1"/>
  <c r="D192" i="1"/>
  <c r="D189" i="1"/>
  <c r="D188" i="1" s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 s="1"/>
  <c r="D166" i="1"/>
  <c r="D165" i="1"/>
  <c r="D164" i="1"/>
  <c r="D163" i="1"/>
  <c r="D162" i="1"/>
  <c r="D161" i="1"/>
  <c r="D160" i="1" s="1"/>
  <c r="D159" i="1" s="1"/>
  <c r="C156" i="1"/>
  <c r="C150" i="1"/>
  <c r="C146" i="1"/>
  <c r="C142" i="1"/>
  <c r="C135" i="1"/>
  <c r="C129" i="1"/>
  <c r="F117" i="1"/>
  <c r="E117" i="1"/>
  <c r="D117" i="1"/>
  <c r="C117" i="1"/>
  <c r="C100" i="1"/>
  <c r="E94" i="1"/>
  <c r="D94" i="1"/>
  <c r="C94" i="1"/>
  <c r="D85" i="1"/>
  <c r="C85" i="1"/>
  <c r="C65" i="1"/>
  <c r="C53" i="1"/>
  <c r="C43" i="1"/>
  <c r="F36" i="1"/>
  <c r="E36" i="1"/>
  <c r="D36" i="1"/>
  <c r="C36" i="1"/>
  <c r="E27" i="1"/>
  <c r="D27" i="1"/>
  <c r="C27" i="1"/>
  <c r="E19" i="1"/>
  <c r="C19" i="1"/>
  <c r="D191" i="1" l="1"/>
  <c r="D190" i="1" s="1"/>
  <c r="D195" i="1"/>
  <c r="D194" i="1" s="1"/>
  <c r="D199" i="1"/>
  <c r="D196" i="1" s="1"/>
  <c r="D187" i="1" l="1"/>
</calcChain>
</file>

<file path=xl/sharedStrings.xml><?xml version="1.0" encoding="utf-8"?>
<sst xmlns="http://schemas.openxmlformats.org/spreadsheetml/2006/main" count="304" uniqueCount="233">
  <si>
    <t xml:space="preserve">NOTAS A LOS ESTADOS FINANCIEROS </t>
  </si>
  <si>
    <t>Al 31 de Diciembre de 2020</t>
  </si>
  <si>
    <t>(Pesos)</t>
  </si>
  <si>
    <t>Ente Público:</t>
  </si>
  <si>
    <t>INSTITUTO ESTATAL DE LA CULTURA</t>
  </si>
  <si>
    <t>NOTAS DE DESGLOSE</t>
  </si>
  <si>
    <t>I) NOTAS AL ESTADO DE SITUACIÓN FINANCIERA</t>
  </si>
  <si>
    <t>ESF-01 FONDOS C/INVERSIONES FINANCIERAS</t>
  </si>
  <si>
    <t>MONTO</t>
  </si>
  <si>
    <t>TIPO</t>
  </si>
  <si>
    <t>MONTO PARCIAL</t>
  </si>
  <si>
    <t>Inversiones a 3 meses</t>
  </si>
  <si>
    <t>Inversiones mayores a 3 meses hasta 12.</t>
  </si>
  <si>
    <t>INVERSIONES A LP</t>
  </si>
  <si>
    <t>ESF-02 CONTRIBUCIONES POR RECUPERAR</t>
  </si>
  <si>
    <t>2019</t>
  </si>
  <si>
    <t>2018</t>
  </si>
  <si>
    <t>CUENTAS POR COBRAR A ENTIDADES FEDERATIVAS Y MUNICIPIOS</t>
  </si>
  <si>
    <t>OTRAS CUENTAS POR COBRAR</t>
  </si>
  <si>
    <t>ESF-03 CONTRIBUCIONES POR RECUPERAR CORTO PLAZO</t>
  </si>
  <si>
    <t>90 DIAS</t>
  </si>
  <si>
    <t>180 DIAS</t>
  </si>
  <si>
    <t>365 DIAS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</si>
  <si>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</si>
  <si>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</si>
  <si>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</si>
  <si>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</si>
  <si>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</si>
  <si>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Contratistas por Obras Públicas a Corto Plazo</t>
  </si>
  <si>
    <t>ESF-04 BIENES DISPONIBLES PARA SU TRANSFORMACIÓN ESTIMACIONES Y DETERIOROS (INVENTARIOS)</t>
  </si>
  <si>
    <t>SISTEMA DE COSTEO</t>
  </si>
  <si>
    <t>METODO DE VALUACIÓN</t>
  </si>
  <si>
    <t>ALMACEN MUSEO DIEGO RIVERA</t>
  </si>
  <si>
    <t>INVENTARIOS PERIODICOS</t>
  </si>
  <si>
    <t>ALMACEN MUSEO DEL PUEBLO</t>
  </si>
  <si>
    <t>ALMACEN MUSEO JOSE Y TOMAS CHAVEZ</t>
  </si>
  <si>
    <t>ALMACEN EDITORIAL</t>
  </si>
  <si>
    <t>ESF-05 ALMACENES</t>
  </si>
  <si>
    <t>METODO</t>
  </si>
  <si>
    <t>ALMACENES</t>
  </si>
  <si>
    <t>ESF-06 FIDEICOMISOS, MANDATOS Y CONTRATOS ANALOGOS</t>
  </si>
  <si>
    <t>CARACTERISTICAS</t>
  </si>
  <si>
    <t>NOMBRE DE FIDEICOMIS0O</t>
  </si>
  <si>
    <t>OBJETO</t>
  </si>
  <si>
    <t>FIDEICOMISOS</t>
  </si>
  <si>
    <t>ESF-07 PARTICIPACIONES Y APORTACIONES DE CAPITAL</t>
  </si>
  <si>
    <t>EMPRESA/OPDES</t>
  </si>
  <si>
    <t>PARTICIPACIONES Y APORTACIONES DE CAPITAL</t>
  </si>
  <si>
    <t>ESF-08 BIENES MUEBLES E INMUEBLES</t>
  </si>
  <si>
    <t>DEP. ACUMULADA</t>
  </si>
  <si>
    <t>CRITERIO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</si>
  <si>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</si>
  <si>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</si>
  <si>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</si>
  <si>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</si>
  <si>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</si>
  <si>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</si>
  <si>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</si>
  <si>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</si>
  <si>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</si>
  <si>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</si>
  <si>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</si>
  <si>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</si>
  <si>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</si>
  <si>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</si>
  <si>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</si>
  <si>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</si>
  <si>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</si>
  <si>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</si>
  <si>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SALDO INICIAL</t>
  </si>
  <si>
    <t>SALDO FINAL</t>
  </si>
  <si>
    <t>FLUJO</t>
  </si>
  <si>
    <t>ACTIVOS INTANGIBLES</t>
  </si>
  <si>
    <t>ACTIVOS DIFERIDOS</t>
  </si>
  <si>
    <t>DEPRECIACIÓN, DETERIORO Y AMORTIZACIÓN ACUMULADA DE BIENES</t>
  </si>
  <si>
    <t>ESF-10   ESTIMACIONES Y DETERIOROS</t>
  </si>
  <si>
    <t>ESTIMACIÓN POR PÉRDIDA O DETERIORO DE ACTIVOS NO CIRCULANTES</t>
  </si>
  <si>
    <t>ESF-11 OTROS ACTIVOS</t>
  </si>
  <si>
    <t>CARACTERÍSTICAS</t>
  </si>
  <si>
    <t>Otros Activos Circulantes</t>
  </si>
  <si>
    <t>ESF-12 CUENTAS Y DOCUMENTOS POR PAGAR</t>
  </si>
  <si>
    <t>Cuentas por Pagar a Corto Plazo</t>
  </si>
  <si>
    <t>Servicios Personales por Pagar a Corto Plazo</t>
  </si>
  <si>
    <t>Proveedores por Pagar a Corto Plazo</t>
  </si>
  <si>
    <t>Participaciones y Aportaciones por Pagar a Corto Plazo</t>
  </si>
  <si>
    <t>Retenciones y Contribuciones por Pagar a Corto Plazo</t>
  </si>
  <si>
    <t>Otras Cuentas por Pagar a Corto Plazo</t>
  </si>
  <si>
    <t>ESF-13 FONDOS Y BIENES DE TERCEROS EN GARANTÍA Y/O ADMINISTRACIÓN A CORTO PLAZO</t>
  </si>
  <si>
    <t>NATURALEZA</t>
  </si>
  <si>
    <t>FONDOS Y BIENES DE TERCEROS EN GARANTÍA Y/O ADMINISTRACIÓN CP</t>
  </si>
  <si>
    <t>ESF-14 OTROS PASIVOS CIRCULANTES</t>
  </si>
  <si>
    <t>OTROS PASIVOS CIRCULANTES</t>
  </si>
  <si>
    <t>II) NOTAS AL ESTADO DE ACTIVIDADES</t>
  </si>
  <si>
    <t>ACT-01 INGRESOS</t>
  </si>
  <si>
    <t>NOTA</t>
  </si>
  <si>
    <t>INGRESOS DE GESTION</t>
  </si>
  <si>
    <t>Ingresos por Venta de Bienes y Prestación de Servicios</t>
  </si>
  <si>
    <t>Ingresos por Venta de Bienes y Prestación de Servicios de Entidades Paraestatales Empresariales No Financieras con Participación Estatal Mayoritaria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</si>
  <si>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</si>
  <si>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</si>
  <si>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</si>
  <si>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</si>
  <si>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Transferencias, Asignaciones, Subsidios y Otras ayudas</t>
  </si>
  <si>
    <t>Subsidios y Subvenciones</t>
  </si>
  <si>
    <t>ACT-03 OTROS INGRESOS Y BENEFICIOS</t>
  </si>
  <si>
    <t>OTROS INGRESOS Y BENEFICIOS</t>
  </si>
  <si>
    <t>Otros Ingresos y Beneficios Varios</t>
  </si>
  <si>
    <t>ACT-04 GASTOS</t>
  </si>
  <si>
    <t>%GASTO</t>
  </si>
  <si>
    <t>EXPLICACION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</si>
  <si>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</si>
  <si>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</si>
  <si>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</si>
  <si>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</si>
  <si>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</si>
  <si>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</si>
  <si>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</si>
  <si>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</si>
  <si>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</si>
  <si>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</si>
  <si>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</si>
  <si>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</si>
  <si>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</si>
  <si>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</si>
  <si>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</si>
  <si>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</si>
  <si>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</si>
  <si>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</si>
  <si>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</si>
  <si>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</si>
  <si>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</si>
  <si>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</si>
  <si>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</si>
  <si>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</si>
  <si>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</si>
  <si>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</si>
  <si>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</si>
  <si>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</si>
  <si>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</si>
  <si>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al Resto del Sector Público</t>
  </si>
  <si>
    <t>Transferencias a Entidades Federativas y Municipios</t>
  </si>
  <si>
    <t>Ayudas Sociales</t>
  </si>
  <si>
    <t>Ayudas Sociales a Personas</t>
  </si>
  <si>
    <t>Becas</t>
  </si>
  <si>
    <t>Ayudas Sociales a Instituciones</t>
  </si>
  <si>
    <t>Pensiones y Jubilaciones</t>
  </si>
  <si>
    <t>Jubilaciones</t>
  </si>
  <si>
    <t>OTROS GASTOS Y PERDIDAS EXTRAORDINARIAS</t>
  </si>
  <si>
    <t>Estimaciones, Depreciaciones, Deterioros, Obsolescencia y Amortizaciones</t>
  </si>
  <si>
    <t>Depreciación de Bienes Inmuebles</t>
  </si>
  <si>
    <t>Depreciación de Bienes Muebles</t>
  </si>
  <si>
    <t>Disminución de Bienes por pérdida, obsolescencia y deterioro</t>
  </si>
  <si>
    <t>Otros Gastos</t>
  </si>
  <si>
    <t>Pérdidas por Participación Patrimonial</t>
  </si>
  <si>
    <t>Otros Gastos Varios</t>
  </si>
  <si>
    <t>GASTOS Y OTRAS PERDIDAS</t>
  </si>
  <si>
    <t>III) NOTAS AL ESTADO DE VARIACIÓN A LA HACIENDA PÚBLICA</t>
  </si>
  <si>
    <t>VHP-01 PATRIMONIO CONTRIBUIDO</t>
  </si>
  <si>
    <t>Aportaciones</t>
  </si>
  <si>
    <t>VHP-02 PATRIMONIO GENERADO</t>
  </si>
  <si>
    <t>PROCEDENCIA</t>
  </si>
  <si>
    <t>Resultado del Ejercicio (Ahorro/ Desahorro)</t>
  </si>
  <si>
    <t>Resultados de Ejercicios Anteriores</t>
  </si>
  <si>
    <t>Rectificaciones de Resultados de Ejercicios Anteriores</t>
  </si>
  <si>
    <t>Cambios por Errores Contables</t>
  </si>
  <si>
    <t>IV) NOTAS AL ESTADO DE FLUJO DE EFECTIVO</t>
  </si>
  <si>
    <t>EFE-01 FLUJO DE EFECTIVO</t>
  </si>
  <si>
    <t>Efectivo</t>
  </si>
  <si>
    <t>Bancos/Tesorería</t>
  </si>
  <si>
    <t>EFE-02 ADQ. BIENES MUEBLES E INMUEBLES</t>
  </si>
  <si>
    <t>% SUB</t>
  </si>
  <si>
    <t>EFE-03 CONCILIACION DEL FLUJO DE EFECTIVO</t>
  </si>
  <si>
    <t>IV) CONCILIACIÓN DE LOS INGRESOS PRESUPUESTARIOS Y CONTABLES, ASI COMO ENTRE LOS EGRESOS PRESUPUESTARIOS Y LOS GASTOS</t>
  </si>
  <si>
    <t>Conciliación entre los Ingresos Presupuestarios y Contables</t>
  </si>
  <si>
    <t>Correspondiente del 1 de enero al 30 de Junio de 2020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</si>
  <si>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</si>
  <si>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</si>
  <si>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</si>
  <si>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</si>
  <si>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</si>
  <si>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</si>
  <si>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</si>
  <si>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</si>
  <si>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</si>
  <si>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</si>
  <si>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</si>
  <si>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</si>
  <si>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</si>
  <si>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.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</si>
  <si>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</si>
  <si>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</si>
  <si>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</si>
  <si>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</si>
  <si>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</si>
  <si>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</si>
  <si>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</si>
  <si>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</si>
  <si>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</si>
  <si>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</si>
  <si>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</si>
  <si>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</si>
  <si>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</si>
  <si>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</si>
  <si>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</si>
  <si>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</si>
  <si>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</si>
  <si>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</si>
  <si>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</si>
  <si>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</si>
  <si>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</si>
  <si>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</si>
  <si>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</si>
  <si>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</si>
  <si>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</si>
  <si>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</si>
  <si>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</si>
  <si>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</si>
  <si>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</si>
  <si>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</si>
  <si>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NOTAS DE MEMORIA</t>
  </si>
  <si>
    <t>NOTAS DE MEMORIA.</t>
  </si>
  <si>
    <t>CUENTAS DE ORDEN CONTABLES</t>
  </si>
  <si>
    <t>VALORES</t>
  </si>
  <si>
    <t>EMISION DE OBLIGACIONES</t>
  </si>
  <si>
    <t>AVALES Y GARANTIAS</t>
  </si>
  <si>
    <t>JUICIOS</t>
  </si>
  <si>
    <t>INVERSION MEDIANTE PROYECTOS PARA PRESTACION DE SERVICIOS (PPS) Y SIMILARES</t>
  </si>
  <si>
    <t>BIENES EN CONCESIONADOS O EN COMODATO</t>
  </si>
  <si>
    <t>Bienes arqueológicos, artísticos e históricos en custodia</t>
  </si>
  <si>
    <t>CUENTAS DE ORDEN PRESUPUESTALES</t>
  </si>
  <si>
    <t>LEY DE INGRESOS</t>
  </si>
  <si>
    <t>PRESUPUESTO DE EGRESOS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</si>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</sst>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&quot; &quot;"/>
    <numFmt numFmtId="165" formatCode="_(* #,##0.00_);_(* \(#,##0.00\);_(* &quot;-&quot;??_);_(@_)"/>
    <numFmt numFmtId="166" formatCode="#,##0;\-#,##0;&quot; 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6" fillId="0" borderId="0"/>
    <xf numFmtId="0" fontId="3" fillId="0" borderId="0"/>
    <xf numFmtId="165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65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3" borderId="0" xfId="1" applyFont="1" applyFill="1"/>
    <xf numFmtId="0" fontId="4" fillId="0" borderId="0" xfId="1" applyFont="1"/>
    <xf numFmtId="0" fontId="2" fillId="3" borderId="0" xfId="1" applyFont="1" applyFill="1" applyBorder="1" applyAlignment="1">
      <alignment horizontal="left" vertical="center"/>
    </xf>
    <xf numFmtId="0" fontId="3" fillId="3" borderId="0" xfId="1" applyFont="1" applyFill="1" applyBorder="1"/>
    <xf numFmtId="0" fontId="2" fillId="3" borderId="0" xfId="1" applyFont="1" applyFill="1" applyBorder="1" applyAlignment="1">
      <alignment horizontal="right"/>
    </xf>
    <xf numFmtId="0" fontId="2" fillId="3" borderId="1" xfId="1" applyFont="1" applyFill="1" applyBorder="1" applyAlignment="1"/>
    <xf numFmtId="0" fontId="2" fillId="3" borderId="1" xfId="1" applyNumberFormat="1" applyFont="1" applyFill="1" applyBorder="1" applyAlignment="1" applyProtection="1">
      <protection locked="0"/>
    </xf>
    <xf numFmtId="0" fontId="3" fillId="3" borderId="1" xfId="1" applyFont="1" applyFill="1" applyBorder="1"/>
    <xf numFmtId="0" fontId="5" fillId="0" borderId="0" xfId="1" applyFont="1" applyBorder="1" applyAlignment="1">
      <alignment horizontal="center"/>
    </xf>
    <xf numFmtId="0" fontId="2" fillId="3" borderId="0" xfId="1" applyFont="1" applyFill="1" applyBorder="1" applyAlignment="1"/>
    <xf numFmtId="0" fontId="2" fillId="3" borderId="0" xfId="1" applyNumberFormat="1" applyFont="1" applyFill="1" applyBorder="1" applyAlignment="1" applyProtection="1">
      <protection locked="0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justify"/>
    </xf>
    <xf numFmtId="0" fontId="2" fillId="3" borderId="0" xfId="1" applyFont="1" applyFill="1" applyBorder="1"/>
    <xf numFmtId="49" fontId="2" fillId="2" borderId="2" xfId="1" applyNumberFormat="1" applyFont="1" applyFill="1" applyBorder="1" applyAlignment="1">
      <alignment horizontal="left" vertical="center"/>
    </xf>
    <xf numFmtId="49" fontId="2" fillId="2" borderId="2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left"/>
    </xf>
    <xf numFmtId="164" fontId="4" fillId="3" borderId="3" xfId="1" applyNumberFormat="1" applyFont="1" applyFill="1" applyBorder="1"/>
    <xf numFmtId="49" fontId="2" fillId="3" borderId="4" xfId="1" applyNumberFormat="1" applyFont="1" applyFill="1" applyBorder="1" applyAlignment="1">
      <alignment horizontal="left"/>
    </xf>
    <xf numFmtId="164" fontId="4" fillId="3" borderId="4" xfId="1" applyNumberFormat="1" applyFont="1" applyFill="1" applyBorder="1"/>
    <xf numFmtId="49" fontId="2" fillId="3" borderId="5" xfId="1" applyNumberFormat="1" applyFont="1" applyFill="1" applyBorder="1" applyAlignment="1">
      <alignment horizontal="left"/>
    </xf>
    <xf numFmtId="164" fontId="4" fillId="3" borderId="5" xfId="1" applyNumberFormat="1" applyFont="1" applyFill="1" applyBorder="1"/>
    <xf numFmtId="4" fontId="3" fillId="0" borderId="4" xfId="1" applyNumberFormat="1" applyFont="1" applyBorder="1"/>
    <xf numFmtId="4" fontId="3" fillId="0" borderId="3" xfId="1" applyNumberFormat="1" applyFont="1" applyBorder="1"/>
    <xf numFmtId="164" fontId="3" fillId="3" borderId="4" xfId="1" applyNumberFormat="1" applyFont="1" applyFill="1" applyBorder="1"/>
    <xf numFmtId="164" fontId="3" fillId="3" borderId="5" xfId="1" applyNumberFormat="1" applyFont="1" applyFill="1" applyBorder="1"/>
    <xf numFmtId="165" fontId="2" fillId="2" borderId="2" xfId="2" applyFont="1" applyFill="1" applyBorder="1" applyAlignment="1">
      <alignment horizontal="center" vertical="center"/>
    </xf>
    <xf numFmtId="49" fontId="2" fillId="3" borderId="0" xfId="1" applyNumberFormat="1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7" fillId="0" borderId="5" xfId="3" applyFont="1" applyBorder="1"/>
    <xf numFmtId="0" fontId="2" fillId="3" borderId="0" xfId="1" applyFont="1" applyFill="1"/>
    <xf numFmtId="0" fontId="3" fillId="0" borderId="3" xfId="1" applyFont="1" applyBorder="1"/>
    <xf numFmtId="164" fontId="3" fillId="3" borderId="3" xfId="1" applyNumberFormat="1" applyFont="1" applyFill="1" applyBorder="1"/>
    <xf numFmtId="0" fontId="3" fillId="0" borderId="4" xfId="1" applyFont="1" applyBorder="1"/>
    <xf numFmtId="0" fontId="3" fillId="0" borderId="5" xfId="1" applyFont="1" applyBorder="1"/>
    <xf numFmtId="49" fontId="2" fillId="3" borderId="0" xfId="1" applyNumberFormat="1" applyFont="1" applyFill="1" applyBorder="1" applyAlignment="1">
      <alignment horizontal="left"/>
    </xf>
    <xf numFmtId="4" fontId="3" fillId="0" borderId="0" xfId="1" applyNumberFormat="1" applyFont="1"/>
    <xf numFmtId="164" fontId="4" fillId="3" borderId="0" xfId="1" applyNumberFormat="1" applyFont="1" applyFill="1" applyBorder="1"/>
    <xf numFmtId="49" fontId="2" fillId="2" borderId="2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/>
    <xf numFmtId="164" fontId="2" fillId="2" borderId="7" xfId="1" applyNumberFormat="1" applyFont="1" applyFill="1" applyBorder="1"/>
    <xf numFmtId="164" fontId="2" fillId="2" borderId="8" xfId="1" applyNumberFormat="1" applyFont="1" applyFill="1" applyBorder="1"/>
    <xf numFmtId="164" fontId="2" fillId="2" borderId="9" xfId="1" applyNumberFormat="1" applyFont="1" applyFill="1" applyBorder="1"/>
    <xf numFmtId="164" fontId="2" fillId="3" borderId="0" xfId="1" applyNumberFormat="1" applyFont="1" applyFill="1" applyBorder="1"/>
    <xf numFmtId="49" fontId="2" fillId="2" borderId="7" xfId="1" applyNumberFormat="1" applyFont="1" applyFill="1" applyBorder="1" applyAlignment="1">
      <alignment horizontal="center" vertical="center"/>
    </xf>
    <xf numFmtId="49" fontId="2" fillId="2" borderId="9" xfId="1" applyNumberFormat="1" applyFont="1" applyFill="1" applyBorder="1" applyAlignment="1">
      <alignment horizontal="center" vertical="center"/>
    </xf>
    <xf numFmtId="4" fontId="3" fillId="0" borderId="5" xfId="1" applyNumberFormat="1" applyFont="1" applyBorder="1"/>
    <xf numFmtId="4" fontId="2" fillId="2" borderId="2" xfId="2" applyNumberFormat="1" applyFont="1" applyFill="1" applyBorder="1" applyAlignment="1">
      <alignment vertical="center"/>
    </xf>
    <xf numFmtId="0" fontId="3" fillId="2" borderId="2" xfId="1" applyFont="1" applyFill="1" applyBorder="1" applyAlignment="1"/>
    <xf numFmtId="0" fontId="8" fillId="0" borderId="5" xfId="1" applyFont="1" applyBorder="1"/>
    <xf numFmtId="0" fontId="3" fillId="2" borderId="2" xfId="1" applyFont="1" applyFill="1" applyBorder="1"/>
    <xf numFmtId="0" fontId="8" fillId="0" borderId="0" xfId="1" applyFont="1"/>
    <xf numFmtId="0" fontId="2" fillId="2" borderId="3" xfId="4" applyFont="1" applyFill="1" applyBorder="1" applyAlignment="1">
      <alignment horizontal="left" vertical="center" wrapText="1"/>
    </xf>
    <xf numFmtId="4" fontId="2" fillId="2" borderId="3" xfId="5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wrapText="1"/>
    </xf>
    <xf numFmtId="4" fontId="3" fillId="0" borderId="3" xfId="1" applyNumberFormat="1" applyFont="1" applyFill="1" applyBorder="1" applyAlignment="1">
      <alignment wrapText="1"/>
    </xf>
    <xf numFmtId="4" fontId="3" fillId="0" borderId="3" xfId="1" applyNumberFormat="1" applyFont="1" applyBorder="1" applyAlignment="1"/>
    <xf numFmtId="0" fontId="3" fillId="0" borderId="12" xfId="1" applyFont="1" applyFill="1" applyBorder="1" applyAlignment="1">
      <alignment wrapText="1"/>
    </xf>
    <xf numFmtId="4" fontId="3" fillId="0" borderId="4" xfId="1" applyNumberFormat="1" applyFont="1" applyFill="1" applyBorder="1" applyAlignment="1">
      <alignment wrapText="1"/>
    </xf>
    <xf numFmtId="4" fontId="3" fillId="0" borderId="4" xfId="5" applyNumberFormat="1" applyFont="1" applyBorder="1" applyAlignment="1"/>
    <xf numFmtId="0" fontId="3" fillId="3" borderId="12" xfId="1" applyFont="1" applyFill="1" applyBorder="1"/>
    <xf numFmtId="0" fontId="3" fillId="3" borderId="4" xfId="1" applyFont="1" applyFill="1" applyBorder="1"/>
    <xf numFmtId="0" fontId="3" fillId="3" borderId="13" xfId="1" applyFont="1" applyFill="1" applyBorder="1"/>
    <xf numFmtId="0" fontId="3" fillId="3" borderId="5" xfId="1" applyFont="1" applyFill="1" applyBorder="1"/>
    <xf numFmtId="4" fontId="2" fillId="2" borderId="2" xfId="2" applyNumberFormat="1" applyFont="1" applyFill="1" applyBorder="1" applyAlignment="1">
      <alignment horizontal="right" vertical="center"/>
    </xf>
    <xf numFmtId="4" fontId="2" fillId="2" borderId="2" xfId="5" applyNumberFormat="1" applyFont="1" applyFill="1" applyBorder="1" applyAlignment="1">
      <alignment horizontal="center" vertical="center" wrapText="1"/>
    </xf>
    <xf numFmtId="0" fontId="3" fillId="0" borderId="11" xfId="1" applyFont="1" applyBorder="1"/>
    <xf numFmtId="164" fontId="3" fillId="3" borderId="6" xfId="1" applyNumberFormat="1" applyFont="1" applyFill="1" applyBorder="1"/>
    <xf numFmtId="0" fontId="3" fillId="0" borderId="12" xfId="1" applyFont="1" applyBorder="1"/>
    <xf numFmtId="0" fontId="3" fillId="0" borderId="13" xfId="1" applyFont="1" applyBorder="1"/>
    <xf numFmtId="4" fontId="3" fillId="0" borderId="5" xfId="1" applyNumberFormat="1" applyFont="1" applyFill="1" applyBorder="1" applyAlignment="1">
      <alignment wrapText="1"/>
    </xf>
    <xf numFmtId="4" fontId="2" fillId="2" borderId="5" xfId="2" applyNumberFormat="1" applyFont="1" applyFill="1" applyBorder="1" applyAlignment="1">
      <alignment vertical="center"/>
    </xf>
    <xf numFmtId="4" fontId="2" fillId="2" borderId="0" xfId="2" applyNumberFormat="1" applyFont="1" applyFill="1" applyBorder="1" applyAlignment="1">
      <alignment vertical="center"/>
    </xf>
    <xf numFmtId="49" fontId="2" fillId="2" borderId="0" xfId="1" applyNumberFormat="1" applyFont="1" applyFill="1" applyBorder="1" applyAlignment="1">
      <alignment horizontal="center" vertical="center"/>
    </xf>
    <xf numFmtId="49" fontId="2" fillId="3" borderId="11" xfId="1" applyNumberFormat="1" applyFont="1" applyFill="1" applyBorder="1" applyAlignment="1">
      <alignment horizontal="left"/>
    </xf>
    <xf numFmtId="49" fontId="3" fillId="0" borderId="3" xfId="1" applyNumberFormat="1" applyFont="1" applyFill="1" applyBorder="1" applyAlignment="1">
      <alignment wrapText="1"/>
    </xf>
    <xf numFmtId="4" fontId="3" fillId="0" borderId="14" xfId="5" applyNumberFormat="1" applyFont="1" applyFill="1" applyBorder="1" applyAlignment="1">
      <alignment wrapText="1"/>
    </xf>
    <xf numFmtId="4" fontId="3" fillId="0" borderId="3" xfId="5" applyNumberFormat="1" applyFont="1" applyFill="1" applyBorder="1" applyAlignment="1">
      <alignment wrapText="1"/>
    </xf>
    <xf numFmtId="49" fontId="3" fillId="0" borderId="12" xfId="1" applyNumberFormat="1" applyFont="1" applyFill="1" applyBorder="1" applyAlignment="1">
      <alignment wrapText="1"/>
    </xf>
    <xf numFmtId="49" fontId="3" fillId="0" borderId="4" xfId="1" applyNumberFormat="1" applyFont="1" applyFill="1" applyBorder="1" applyAlignment="1">
      <alignment wrapText="1"/>
    </xf>
    <xf numFmtId="4" fontId="3" fillId="0" borderId="0" xfId="5" applyNumberFormat="1" applyFont="1" applyFill="1" applyBorder="1" applyAlignment="1">
      <alignment wrapText="1"/>
    </xf>
    <xf numFmtId="4" fontId="3" fillId="0" borderId="4" xfId="5" applyNumberFormat="1" applyFont="1" applyFill="1" applyBorder="1" applyAlignment="1">
      <alignment wrapText="1"/>
    </xf>
    <xf numFmtId="49" fontId="3" fillId="0" borderId="13" xfId="1" applyNumberFormat="1" applyFont="1" applyFill="1" applyBorder="1" applyAlignment="1">
      <alignment wrapText="1"/>
    </xf>
    <xf numFmtId="49" fontId="3" fillId="0" borderId="5" xfId="1" applyNumberFormat="1" applyFont="1" applyFill="1" applyBorder="1" applyAlignment="1">
      <alignment wrapText="1"/>
    </xf>
    <xf numFmtId="4" fontId="3" fillId="0" borderId="1" xfId="5" applyNumberFormat="1" applyFont="1" applyFill="1" applyBorder="1" applyAlignment="1">
      <alignment wrapText="1"/>
    </xf>
    <xf numFmtId="4" fontId="3" fillId="0" borderId="5" xfId="5" applyNumberFormat="1" applyFont="1" applyFill="1" applyBorder="1" applyAlignment="1">
      <alignment wrapText="1"/>
    </xf>
    <xf numFmtId="0" fontId="3" fillId="2" borderId="7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49" fontId="2" fillId="2" borderId="3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/>
    <xf numFmtId="0" fontId="2" fillId="2" borderId="2" xfId="4" applyFont="1" applyFill="1" applyBorder="1" applyAlignment="1">
      <alignment horizontal="left" vertical="center" wrapText="1"/>
    </xf>
    <xf numFmtId="0" fontId="2" fillId="0" borderId="3" xfId="1" applyFont="1" applyBorder="1" applyAlignment="1">
      <alignment vertical="center" wrapText="1"/>
    </xf>
    <xf numFmtId="4" fontId="2" fillId="0" borderId="0" xfId="1" applyNumberFormat="1" applyFont="1" applyAlignment="1">
      <alignment vertical="center"/>
    </xf>
    <xf numFmtId="0" fontId="3" fillId="0" borderId="4" xfId="1" applyFont="1" applyBorder="1" applyAlignment="1">
      <alignment vertical="center" wrapText="1"/>
    </xf>
    <xf numFmtId="4" fontId="3" fillId="0" borderId="0" xfId="1" applyNumberFormat="1" applyFont="1" applyAlignment="1">
      <alignment vertical="center"/>
    </xf>
    <xf numFmtId="0" fontId="3" fillId="0" borderId="5" xfId="1" applyFont="1" applyBorder="1" applyAlignment="1">
      <alignment vertical="center" wrapText="1"/>
    </xf>
    <xf numFmtId="0" fontId="2" fillId="0" borderId="3" xfId="1" applyFont="1" applyBorder="1"/>
    <xf numFmtId="4" fontId="2" fillId="0" borderId="0" xfId="1" applyNumberFormat="1" applyFont="1"/>
    <xf numFmtId="4" fontId="3" fillId="3" borderId="0" xfId="1" applyNumberFormat="1" applyFont="1" applyFill="1"/>
    <xf numFmtId="0" fontId="2" fillId="0" borderId="4" xfId="1" applyFont="1" applyBorder="1"/>
    <xf numFmtId="4" fontId="2" fillId="0" borderId="4" xfId="1" applyNumberFormat="1" applyFont="1" applyBorder="1"/>
    <xf numFmtId="9" fontId="2" fillId="0" borderId="0" xfId="1" applyNumberFormat="1" applyFont="1"/>
    <xf numFmtId="9" fontId="3" fillId="3" borderId="0" xfId="6" applyNumberFormat="1" applyFont="1" applyFill="1"/>
    <xf numFmtId="9" fontId="3" fillId="3" borderId="0" xfId="6" applyFont="1" applyFill="1"/>
    <xf numFmtId="9" fontId="2" fillId="2" borderId="2" xfId="2" applyNumberFormat="1" applyFont="1" applyFill="1" applyBorder="1" applyAlignment="1">
      <alignment vertical="center"/>
    </xf>
    <xf numFmtId="164" fontId="4" fillId="3" borderId="15" xfId="1" applyNumberFormat="1" applyFont="1" applyFill="1" applyBorder="1"/>
    <xf numFmtId="4" fontId="7" fillId="0" borderId="0" xfId="7" applyNumberFormat="1" applyFont="1"/>
    <xf numFmtId="164" fontId="4" fillId="3" borderId="16" xfId="1" applyNumberFormat="1" applyFont="1" applyFill="1" applyBorder="1"/>
    <xf numFmtId="4" fontId="2" fillId="0" borderId="3" xfId="1" applyNumberFormat="1" applyFont="1" applyBorder="1"/>
    <xf numFmtId="4" fontId="3" fillId="0" borderId="12" xfId="1" applyNumberFormat="1" applyFont="1" applyBorder="1"/>
    <xf numFmtId="4" fontId="3" fillId="0" borderId="0" xfId="1" applyNumberFormat="1" applyFont="1" applyBorder="1"/>
    <xf numFmtId="4" fontId="2" fillId="0" borderId="0" xfId="1" applyNumberFormat="1" applyFont="1" applyBorder="1"/>
    <xf numFmtId="4" fontId="3" fillId="0" borderId="1" xfId="1" applyNumberFormat="1" applyFont="1" applyBorder="1"/>
    <xf numFmtId="0" fontId="3" fillId="0" borderId="0" xfId="1" applyFont="1"/>
    <xf numFmtId="0" fontId="2" fillId="2" borderId="11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4" fontId="3" fillId="3" borderId="0" xfId="1" applyNumberFormat="1" applyFont="1" applyFill="1" applyBorder="1"/>
    <xf numFmtId="0" fontId="2" fillId="2" borderId="1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4" fontId="2" fillId="2" borderId="2" xfId="1" applyNumberFormat="1" applyFont="1" applyFill="1" applyBorder="1" applyAlignment="1">
      <alignment horizontal="center" vertical="center"/>
    </xf>
    <xf numFmtId="0" fontId="3" fillId="3" borderId="0" xfId="1" applyFont="1" applyFill="1" applyBorder="1"/>
    <xf numFmtId="0" fontId="2" fillId="0" borderId="2" xfId="1" applyFont="1" applyBorder="1" applyAlignment="1">
      <alignment vertical="center" wrapText="1"/>
    </xf>
    <xf numFmtId="0" fontId="3" fillId="0" borderId="2" xfId="1" applyFont="1" applyBorder="1"/>
    <xf numFmtId="4" fontId="2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wrapText="1"/>
    </xf>
    <xf numFmtId="4" fontId="3" fillId="0" borderId="2" xfId="1" applyNumberFormat="1" applyFont="1" applyBorder="1" applyAlignment="1">
      <alignment horizontal="center" vertical="center"/>
    </xf>
    <xf numFmtId="0" fontId="3" fillId="3" borderId="0" xfId="1" applyFont="1" applyFill="1" applyAlignment="1">
      <alignment vertical="center"/>
    </xf>
    <xf numFmtId="0" fontId="3" fillId="0" borderId="7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7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3" borderId="0" xfId="1" applyFont="1" applyFill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4" fontId="2" fillId="2" borderId="2" xfId="2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4" fontId="3" fillId="0" borderId="2" xfId="1" applyNumberFormat="1" applyFont="1" applyBorder="1"/>
    <xf numFmtId="0" fontId="3" fillId="3" borderId="0" xfId="1" applyFont="1" applyFill="1" applyAlignment="1">
      <alignment vertical="center" wrapText="1"/>
    </xf>
    <xf numFmtId="0" fontId="3" fillId="0" borderId="7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3" borderId="8" xfId="1" applyFont="1" applyFill="1" applyBorder="1"/>
    <xf numFmtId="0" fontId="2" fillId="2" borderId="2" xfId="1" applyFont="1" applyFill="1" applyBorder="1" applyAlignment="1">
      <alignment vertical="center"/>
    </xf>
    <xf numFmtId="165" fontId="3" fillId="3" borderId="0" xfId="2" applyNumberFormat="1" applyFont="1" applyFill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6" fontId="4" fillId="3" borderId="15" xfId="1" applyNumberFormat="1" applyFont="1" applyFill="1" applyBorder="1"/>
    <xf numFmtId="49" fontId="3" fillId="3" borderId="3" xfId="1" applyNumberFormat="1" applyFont="1" applyFill="1" applyBorder="1" applyAlignment="1">
      <alignment horizontal="left"/>
    </xf>
    <xf numFmtId="49" fontId="3" fillId="3" borderId="3" xfId="1" applyNumberFormat="1" applyFont="1" applyFill="1" applyBorder="1" applyAlignment="1">
      <alignment horizontal="center"/>
    </xf>
    <xf numFmtId="166" fontId="2" fillId="3" borderId="16" xfId="1" applyNumberFormat="1" applyFont="1" applyFill="1" applyBorder="1"/>
    <xf numFmtId="164" fontId="2" fillId="3" borderId="16" xfId="1" applyNumberFormat="1" applyFont="1" applyFill="1" applyBorder="1"/>
    <xf numFmtId="0" fontId="10" fillId="3" borderId="0" xfId="1" applyFont="1" applyFill="1"/>
    <xf numFmtId="0" fontId="3" fillId="0" borderId="0" xfId="1" applyFont="1" applyBorder="1"/>
    <xf numFmtId="0" fontId="3" fillId="0" borderId="0" xfId="1" applyFont="1" applyBorder="1" applyAlignment="1"/>
    <xf numFmtId="0" fontId="3" fillId="0" borderId="0" xfId="1" applyFont="1" applyAlignment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</cellXfs>
  <cellStyles count="8">
    <cellStyle name="Millares 2 5" xfId="5"/>
    <cellStyle name="Millares 4" xfId="2"/>
    <cellStyle name="Normal" xfId="0" builtinId="0"/>
    <cellStyle name="Normal 11" xfId="1"/>
    <cellStyle name="Normal 2 2" xfId="4"/>
    <cellStyle name="Normal 2 3 9" xfId="7"/>
    <cellStyle name="Normal 3 11" xfId="3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14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5638800" y="25622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750287" cy="468013"/>
    <xdr:sp macro="" textlink="">
      <xdr:nvSpPr>
        <xdr:cNvPr id="3" name="3 Rectángulo"/>
        <xdr:cNvSpPr/>
      </xdr:nvSpPr>
      <xdr:spPr>
        <a:xfrm>
          <a:off x="5638800" y="115824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750287" cy="468013"/>
    <xdr:sp macro="" textlink="">
      <xdr:nvSpPr>
        <xdr:cNvPr id="4" name="4 Rectángulo"/>
        <xdr:cNvSpPr/>
      </xdr:nvSpPr>
      <xdr:spPr>
        <a:xfrm>
          <a:off x="5638800" y="164877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1750287" cy="468013"/>
    <xdr:sp macro="" textlink="">
      <xdr:nvSpPr>
        <xdr:cNvPr id="5" name="5 Rectángulo"/>
        <xdr:cNvSpPr/>
      </xdr:nvSpPr>
      <xdr:spPr>
        <a:xfrm>
          <a:off x="5638800" y="178784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1750287" cy="468013"/>
    <xdr:sp macro="" textlink="">
      <xdr:nvSpPr>
        <xdr:cNvPr id="6" name="8 Rectángulo"/>
        <xdr:cNvSpPr/>
      </xdr:nvSpPr>
      <xdr:spPr>
        <a:xfrm>
          <a:off x="5638800" y="233934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1750287" cy="468013"/>
    <xdr:sp macro="" textlink="">
      <xdr:nvSpPr>
        <xdr:cNvPr id="7" name="10 Rectángulo"/>
        <xdr:cNvSpPr/>
      </xdr:nvSpPr>
      <xdr:spPr>
        <a:xfrm>
          <a:off x="5638800" y="245364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45</xdr:row>
      <xdr:rowOff>134471</xdr:rowOff>
    </xdr:from>
    <xdr:ext cx="1750287" cy="468013"/>
    <xdr:sp macro="" textlink="">
      <xdr:nvSpPr>
        <xdr:cNvPr id="8" name="3 Rectángulo"/>
        <xdr:cNvSpPr/>
      </xdr:nvSpPr>
      <xdr:spPr>
        <a:xfrm>
          <a:off x="5638800" y="8449796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ESTADOS%20FINANCIEROS%20SFIA%20ANUAL%202020/CUENTA%20P&#218;BLICA%20ANUAL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 "/>
      <sheetName val="EVHP"/>
      <sheetName val="ECSF"/>
      <sheetName val="EFE"/>
      <sheetName val="EAA"/>
      <sheetName val="EADOP"/>
      <sheetName val="IPC"/>
      <sheetName val="NOTAS"/>
      <sheetName val="NG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  <sheetName val="BMue"/>
      <sheetName val="BMu "/>
      <sheetName val="Binmue"/>
      <sheetName val="Binmu"/>
      <sheetName val="Ayudas OK"/>
      <sheetName val="Rel Cta Banc"/>
      <sheetName val="Gasto Federalizado"/>
      <sheetName val="Esq Bursa"/>
      <sheetName val="INFO 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1"/>
  <sheetViews>
    <sheetView showGridLines="0" tabSelected="1" view="pageLayout" topLeftCell="A315" zoomScaleNormal="85" workbookViewId="0">
      <selection activeCell="B338" sqref="B338"/>
    </sheetView>
  </sheetViews>
  <sheetFormatPr baseColWidth="10" defaultRowHeight="12.75" x14ac:dyDescent="0.2"/>
  <cols>
    <col min="1" max="1" width="11.42578125" style="2"/>
    <col min="2" max="2" width="75.425781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1" spans="1:7" ht="15" customHeight="1" x14ac:dyDescent="0.2">
      <c r="A1" s="1" t="s">
        <v>0</v>
      </c>
      <c r="B1" s="1"/>
      <c r="C1" s="1"/>
      <c r="D1" s="1"/>
      <c r="E1" s="1"/>
      <c r="F1" s="1"/>
      <c r="G1" s="1"/>
    </row>
    <row r="2" spans="1:7" ht="24" customHeight="1" x14ac:dyDescent="0.2">
      <c r="A2" s="1" t="s">
        <v>1</v>
      </c>
      <c r="B2" s="1"/>
      <c r="C2" s="1"/>
      <c r="D2" s="1"/>
      <c r="E2" s="1"/>
      <c r="F2" s="1"/>
      <c r="G2" s="1"/>
    </row>
    <row r="3" spans="1:7" x14ac:dyDescent="0.2">
      <c r="A3" s="1" t="s">
        <v>2</v>
      </c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5"/>
      <c r="B6" s="6" t="s">
        <v>3</v>
      </c>
      <c r="C6" s="7" t="s">
        <v>4</v>
      </c>
      <c r="D6" s="8"/>
      <c r="E6" s="9"/>
      <c r="F6" s="9"/>
      <c r="G6" s="9"/>
    </row>
    <row r="8" spans="1:7" ht="15" x14ac:dyDescent="0.25">
      <c r="A8" s="10" t="s">
        <v>5</v>
      </c>
      <c r="B8" s="10"/>
      <c r="C8" s="10"/>
      <c r="D8" s="10"/>
      <c r="E8" s="10"/>
      <c r="F8" s="10"/>
      <c r="G8" s="10"/>
    </row>
    <row r="9" spans="1:7" x14ac:dyDescent="0.2">
      <c r="B9" s="6"/>
      <c r="C9" s="11"/>
      <c r="D9" s="12"/>
      <c r="E9" s="5"/>
      <c r="F9" s="5"/>
    </row>
    <row r="10" spans="1:7" x14ac:dyDescent="0.2">
      <c r="B10" s="13" t="s">
        <v>6</v>
      </c>
      <c r="C10" s="14"/>
      <c r="D10" s="4"/>
      <c r="E10" s="4"/>
      <c r="F10" s="4"/>
    </row>
    <row r="11" spans="1:7" x14ac:dyDescent="0.2">
      <c r="B11" s="14"/>
      <c r="C11" s="3"/>
      <c r="D11" s="4"/>
      <c r="E11" s="4"/>
      <c r="F11" s="4"/>
    </row>
    <row r="12" spans="1:7" x14ac:dyDescent="0.2">
      <c r="B12" s="15"/>
      <c r="C12" s="5"/>
      <c r="D12" s="5"/>
      <c r="E12" s="5"/>
    </row>
    <row r="13" spans="1:7" ht="20.25" customHeight="1" x14ac:dyDescent="0.2">
      <c r="B13" s="16" t="s">
        <v>7</v>
      </c>
      <c r="C13" s="17" t="s">
        <v>8</v>
      </c>
      <c r="D13" s="17" t="s">
        <v>9</v>
      </c>
      <c r="E13" s="17" t="s">
        <v>10</v>
      </c>
    </row>
    <row r="14" spans="1:7" x14ac:dyDescent="0.2">
      <c r="B14" s="18" t="s">
        <v>11</v>
      </c>
      <c r="C14" s="19"/>
      <c r="D14" s="19">
        <v>0</v>
      </c>
      <c r="E14" s="19">
        <v>0</v>
      </c>
    </row>
    <row r="15" spans="1:7" x14ac:dyDescent="0.2">
      <c r="B15" s="20"/>
      <c r="C15" s="21"/>
      <c r="D15" s="21">
        <v>0</v>
      </c>
      <c r="E15" s="21">
        <v>0</v>
      </c>
    </row>
    <row r="16" spans="1:7" x14ac:dyDescent="0.2">
      <c r="B16" s="20" t="s">
        <v>12</v>
      </c>
      <c r="C16" s="21"/>
      <c r="D16" s="21">
        <v>0</v>
      </c>
      <c r="E16" s="21">
        <v>0</v>
      </c>
    </row>
    <row r="17" spans="2:6" x14ac:dyDescent="0.2">
      <c r="B17" s="20"/>
      <c r="C17" s="21"/>
      <c r="D17" s="21">
        <v>0</v>
      </c>
      <c r="E17" s="21">
        <v>0</v>
      </c>
    </row>
    <row r="18" spans="2:6" x14ac:dyDescent="0.2">
      <c r="B18" s="22" t="s">
        <v>13</v>
      </c>
      <c r="C18" s="23"/>
      <c r="D18" s="23">
        <v>0</v>
      </c>
      <c r="E18" s="23">
        <v>0</v>
      </c>
    </row>
    <row r="19" spans="2:6" x14ac:dyDescent="0.2">
      <c r="B19" s="15"/>
      <c r="C19" s="17">
        <f>SUM(C14:C18)</f>
        <v>0</v>
      </c>
      <c r="D19" s="17"/>
      <c r="E19" s="17">
        <f>SUM(E14:E18)</f>
        <v>0</v>
      </c>
    </row>
    <row r="20" spans="2:6" x14ac:dyDescent="0.2">
      <c r="B20" s="15"/>
      <c r="C20" s="5"/>
      <c r="D20" s="5"/>
      <c r="E20" s="5"/>
    </row>
    <row r="21" spans="2:6" ht="18.75" customHeight="1" x14ac:dyDescent="0.2">
      <c r="B21" s="16" t="s">
        <v>14</v>
      </c>
      <c r="C21" s="17" t="s">
        <v>8</v>
      </c>
      <c r="D21" s="17" t="s">
        <v>15</v>
      </c>
      <c r="E21" s="17" t="s">
        <v>16</v>
      </c>
    </row>
    <row r="22" spans="2:6" x14ac:dyDescent="0.2">
      <c r="B22" s="20" t="s">
        <v>17</v>
      </c>
      <c r="C22" s="24"/>
      <c r="D22" s="24"/>
      <c r="E22" s="25"/>
    </row>
    <row r="23" spans="2:6" x14ac:dyDescent="0.2">
      <c r="B23" s="20"/>
      <c r="C23" s="26"/>
      <c r="D23" s="26"/>
      <c r="E23" s="26"/>
    </row>
    <row r="24" spans="2:6" ht="14.25" customHeight="1" x14ac:dyDescent="0.2">
      <c r="B24" s="20" t="s">
        <v>18</v>
      </c>
      <c r="C24" s="24">
        <v>8000</v>
      </c>
      <c r="D24" s="24">
        <v>665220.66</v>
      </c>
      <c r="E24" s="24"/>
    </row>
    <row r="25" spans="2:6" ht="14.25" customHeight="1" x14ac:dyDescent="0.2">
      <c r="B25" s="20"/>
      <c r="C25" s="26"/>
      <c r="D25" s="26"/>
      <c r="E25" s="26"/>
    </row>
    <row r="26" spans="2:6" ht="14.25" customHeight="1" x14ac:dyDescent="0.2">
      <c r="B26" s="22"/>
      <c r="C26" s="27"/>
      <c r="D26" s="27"/>
      <c r="E26" s="27"/>
    </row>
    <row r="27" spans="2:6" ht="14.25" customHeight="1" x14ac:dyDescent="0.2">
      <c r="C27" s="28">
        <f>SUM(C22:C26)</f>
        <v>8000</v>
      </c>
      <c r="D27" s="28">
        <f>SUM(D22:D26)</f>
        <v>665220.66</v>
      </c>
      <c r="E27" s="28">
        <f>SUM(E22:E26)</f>
        <v>0</v>
      </c>
    </row>
    <row r="28" spans="2:6" ht="14.25" customHeight="1" x14ac:dyDescent="0.2">
      <c r="C28" s="29"/>
      <c r="D28" s="29"/>
      <c r="E28" s="29"/>
    </row>
    <row r="29" spans="2:6" ht="23.25" customHeight="1" x14ac:dyDescent="0.2">
      <c r="B29" s="16" t="s">
        <v>19</v>
      </c>
      <c r="C29" s="17" t="s">
        <v>8</v>
      </c>
      <c r="D29" s="17" t="s">
        <v>20</v>
      </c>
      <c r="E29" s="17" t="s">
        <v>21</v>
      </c>
      <c r="F29" s="17" t="s">
        <v>22</v>
      </c>
    </row>
    <row r="30" spans="2:6" ht="14.25" customHeight="1" x14ac:dyDescent="0.2">
      <c r="B30" s="30" t="s">
        <v>23</v>
      </c>
      <c r="C30" s="24">
        <v>446568.28</v>
      </c>
      <c r="D30" s="24">
        <v>446568.28</v>
      </c>
      <c r="E30" s="26"/>
      <c r="F30" s="26"/>
    </row>
    <row r="31" spans="2:6" ht="14.25" customHeight="1" x14ac:dyDescent="0.2">
      <c r="B31" s="31" t="s">
        <v>24</v>
      </c>
      <c r="C31" s="24"/>
      <c r="D31" s="24"/>
      <c r="E31" s="26"/>
      <c r="F31" s="26"/>
    </row>
    <row r="32" spans="2:6" ht="14.25" customHeight="1" x14ac:dyDescent="0.2">
      <c r="B32" s="31" t="s">
        <v>25</v>
      </c>
      <c r="C32" s="24"/>
      <c r="D32" s="24"/>
      <c r="E32" s="26"/>
      <c r="F32" s="26"/>
    </row>
    <row r="33" spans="2:6" ht="14.25" customHeight="1" x14ac:dyDescent="0.2">
      <c r="B33" s="31" t="s">
        <v>26</v>
      </c>
      <c r="C33" s="24"/>
      <c r="D33" s="24"/>
      <c r="E33" s="26"/>
      <c r="F33" s="26"/>
    </row>
    <row r="34" spans="2:6" ht="14.25" customHeight="1" x14ac:dyDescent="0.2">
      <c r="B34" s="31" t="s">
        <v>27</v>
      </c>
      <c r="C34" s="24">
        <v>25636.080000000002</v>
      </c>
      <c r="D34" s="24">
        <v>25636.080000000002</v>
      </c>
      <c r="E34" s="26"/>
      <c r="F34" s="26"/>
    </row>
    <row r="35" spans="2:6" ht="14.25" customHeight="1" x14ac:dyDescent="0.2">
      <c r="B35" s="32" t="s">
        <v>28</v>
      </c>
      <c r="C35" s="24"/>
      <c r="D35" s="24"/>
      <c r="E35" s="27"/>
      <c r="F35" s="27"/>
    </row>
    <row r="36" spans="2:6" ht="14.25" customHeight="1" x14ac:dyDescent="0.2">
      <c r="C36" s="28">
        <f>SUM(C29:C35)</f>
        <v>472204.36000000004</v>
      </c>
      <c r="D36" s="28">
        <f>SUM(D29:D35)</f>
        <v>472204.36000000004</v>
      </c>
      <c r="E36" s="17">
        <f>SUM(E29:E35)</f>
        <v>0</v>
      </c>
      <c r="F36" s="17">
        <f>SUM(F29:F35)</f>
        <v>0</v>
      </c>
    </row>
    <row r="37" spans="2:6" ht="14.25" customHeight="1" x14ac:dyDescent="0.2">
      <c r="B37" s="33"/>
    </row>
    <row r="38" spans="2:6" ht="14.25" customHeight="1" x14ac:dyDescent="0.2">
      <c r="B38" s="16" t="s">
        <v>29</v>
      </c>
      <c r="C38" s="17" t="s">
        <v>8</v>
      </c>
      <c r="D38" s="17" t="s">
        <v>30</v>
      </c>
      <c r="E38" s="17" t="s">
        <v>31</v>
      </c>
    </row>
    <row r="39" spans="2:6" ht="14.25" customHeight="1" x14ac:dyDescent="0.2">
      <c r="B39" s="34" t="s">
        <v>32</v>
      </c>
      <c r="C39" s="24">
        <v>1879.02</v>
      </c>
      <c r="D39" s="35"/>
      <c r="E39" s="35" t="s">
        <v>33</v>
      </c>
    </row>
    <row r="40" spans="2:6" ht="14.25" customHeight="1" x14ac:dyDescent="0.2">
      <c r="B40" s="36" t="s">
        <v>34</v>
      </c>
      <c r="C40" s="24">
        <v>8750</v>
      </c>
      <c r="D40" s="26"/>
      <c r="E40" s="26" t="s">
        <v>33</v>
      </c>
    </row>
    <row r="41" spans="2:6" ht="14.25" customHeight="1" x14ac:dyDescent="0.2">
      <c r="B41" s="36" t="s">
        <v>35</v>
      </c>
      <c r="C41" s="24">
        <v>1066.8599999999999</v>
      </c>
      <c r="D41" s="26"/>
      <c r="E41" s="26" t="s">
        <v>33</v>
      </c>
    </row>
    <row r="42" spans="2:6" ht="14.25" customHeight="1" x14ac:dyDescent="0.2">
      <c r="B42" s="37" t="s">
        <v>36</v>
      </c>
      <c r="C42" s="24">
        <v>45666</v>
      </c>
      <c r="D42" s="26"/>
      <c r="E42" s="26" t="s">
        <v>33</v>
      </c>
    </row>
    <row r="43" spans="2:6" ht="14.25" customHeight="1" x14ac:dyDescent="0.2">
      <c r="B43" s="38"/>
      <c r="C43" s="28">
        <f>SUM(C39:C42)</f>
        <v>57361.880000000005</v>
      </c>
      <c r="D43" s="17"/>
      <c r="E43" s="17"/>
    </row>
    <row r="44" spans="2:6" ht="14.25" customHeight="1" x14ac:dyDescent="0.2">
      <c r="B44" s="33"/>
    </row>
    <row r="45" spans="2:6" ht="24" customHeight="1" x14ac:dyDescent="0.2">
      <c r="B45" s="16" t="s">
        <v>37</v>
      </c>
      <c r="C45" s="17" t="s">
        <v>8</v>
      </c>
      <c r="D45" s="17" t="s">
        <v>38</v>
      </c>
    </row>
    <row r="46" spans="2:6" ht="14.25" customHeight="1" x14ac:dyDescent="0.2">
      <c r="B46" s="34"/>
      <c r="C46" s="39"/>
      <c r="D46" s="35"/>
    </row>
    <row r="47" spans="2:6" ht="14.25" customHeight="1" x14ac:dyDescent="0.2">
      <c r="B47" s="36" t="s">
        <v>39</v>
      </c>
      <c r="C47" s="39"/>
      <c r="D47" s="26"/>
    </row>
    <row r="48" spans="2:6" ht="14.25" customHeight="1" x14ac:dyDescent="0.2">
      <c r="B48" s="36"/>
      <c r="C48" s="39"/>
      <c r="D48" s="26"/>
    </row>
    <row r="49" spans="2:7" ht="14.25" customHeight="1" x14ac:dyDescent="0.2">
      <c r="B49" s="37"/>
      <c r="C49" s="39"/>
      <c r="D49" s="26"/>
    </row>
    <row r="50" spans="2:7" ht="14.25" customHeight="1" x14ac:dyDescent="0.2">
      <c r="B50" s="38"/>
      <c r="C50" s="40"/>
      <c r="D50" s="40"/>
    </row>
    <row r="51" spans="2:7" ht="27.75" customHeight="1" x14ac:dyDescent="0.2">
      <c r="B51" s="16" t="s">
        <v>40</v>
      </c>
      <c r="C51" s="17" t="s">
        <v>8</v>
      </c>
      <c r="D51" s="17" t="s">
        <v>9</v>
      </c>
      <c r="E51" s="17" t="s">
        <v>41</v>
      </c>
      <c r="F51" s="41" t="s">
        <v>42</v>
      </c>
      <c r="G51" s="17" t="s">
        <v>43</v>
      </c>
    </row>
    <row r="52" spans="2:7" ht="14.25" customHeight="1" x14ac:dyDescent="0.2">
      <c r="B52" s="34" t="s">
        <v>44</v>
      </c>
      <c r="C52" s="39">
        <v>24201225.170000002</v>
      </c>
      <c r="D52" s="19">
        <v>0</v>
      </c>
      <c r="E52" s="40">
        <v>0</v>
      </c>
      <c r="F52" s="19">
        <v>0</v>
      </c>
      <c r="G52" s="42">
        <v>0</v>
      </c>
    </row>
    <row r="53" spans="2:7" ht="15" customHeight="1" x14ac:dyDescent="0.2">
      <c r="B53" s="38"/>
      <c r="C53" s="28">
        <f>SUM(C51:C52)</f>
        <v>24201225.170000002</v>
      </c>
      <c r="D53" s="43">
        <v>0</v>
      </c>
      <c r="E53" s="44">
        <v>0</v>
      </c>
      <c r="F53" s="44">
        <v>0</v>
      </c>
      <c r="G53" s="45">
        <v>0</v>
      </c>
    </row>
    <row r="54" spans="2:7" ht="15" customHeight="1" x14ac:dyDescent="0.2">
      <c r="B54" s="38"/>
      <c r="C54" s="38"/>
      <c r="D54" s="38"/>
      <c r="E54" s="38"/>
      <c r="F54" s="38"/>
      <c r="G54" s="38"/>
    </row>
    <row r="55" spans="2:7" ht="15" customHeight="1" x14ac:dyDescent="0.2">
      <c r="B55" s="38"/>
      <c r="C55" s="38"/>
      <c r="D55" s="38"/>
      <c r="E55" s="38"/>
      <c r="F55" s="38"/>
      <c r="G55" s="38"/>
    </row>
    <row r="56" spans="2:7" ht="15" customHeight="1" x14ac:dyDescent="0.2">
      <c r="B56" s="38"/>
      <c r="C56" s="38"/>
      <c r="D56" s="38"/>
      <c r="E56" s="38"/>
      <c r="F56" s="38"/>
      <c r="G56" s="38"/>
    </row>
    <row r="57" spans="2:7" ht="15" customHeight="1" x14ac:dyDescent="0.2">
      <c r="B57" s="38"/>
      <c r="C57" s="38"/>
      <c r="D57" s="38"/>
      <c r="E57" s="38"/>
      <c r="F57" s="38"/>
      <c r="G57" s="38"/>
    </row>
    <row r="58" spans="2:7" ht="15" customHeight="1" x14ac:dyDescent="0.2">
      <c r="B58" s="38"/>
      <c r="C58" s="38"/>
      <c r="D58" s="38"/>
      <c r="E58" s="38"/>
      <c r="F58" s="38"/>
      <c r="G58" s="38"/>
    </row>
    <row r="59" spans="2:7" ht="15" customHeight="1" x14ac:dyDescent="0.2">
      <c r="B59" s="38"/>
      <c r="C59" s="38"/>
      <c r="D59" s="38"/>
      <c r="E59" s="38"/>
      <c r="F59" s="38"/>
      <c r="G59" s="38"/>
    </row>
    <row r="60" spans="2:7" x14ac:dyDescent="0.2">
      <c r="B60" s="38"/>
      <c r="C60" s="46"/>
      <c r="D60" s="46"/>
      <c r="E60" s="46"/>
      <c r="F60" s="46"/>
      <c r="G60" s="46"/>
    </row>
    <row r="61" spans="2:7" ht="26.25" customHeight="1" x14ac:dyDescent="0.2">
      <c r="B61" s="16" t="s">
        <v>45</v>
      </c>
      <c r="C61" s="17" t="s">
        <v>8</v>
      </c>
      <c r="D61" s="17" t="s">
        <v>9</v>
      </c>
      <c r="E61" s="17" t="s">
        <v>46</v>
      </c>
      <c r="F61" s="46"/>
      <c r="G61" s="46"/>
    </row>
    <row r="62" spans="2:7" x14ac:dyDescent="0.2">
      <c r="B62" s="18" t="s">
        <v>47</v>
      </c>
      <c r="C62" s="42"/>
      <c r="D62" s="21">
        <v>0</v>
      </c>
      <c r="E62" s="21">
        <v>0</v>
      </c>
      <c r="F62" s="46"/>
      <c r="G62" s="46"/>
    </row>
    <row r="63" spans="2:7" x14ac:dyDescent="0.2">
      <c r="B63" s="20"/>
      <c r="C63" s="42"/>
      <c r="D63" s="21"/>
      <c r="E63" s="21"/>
      <c r="F63" s="46"/>
      <c r="G63" s="46"/>
    </row>
    <row r="64" spans="2:7" x14ac:dyDescent="0.2">
      <c r="B64" s="22"/>
      <c r="C64" s="42"/>
      <c r="D64" s="21">
        <v>0</v>
      </c>
      <c r="E64" s="21">
        <v>0</v>
      </c>
      <c r="F64" s="46"/>
      <c r="G64" s="46"/>
    </row>
    <row r="65" spans="2:7" ht="16.5" customHeight="1" x14ac:dyDescent="0.2">
      <c r="B65" s="38"/>
      <c r="C65" s="17">
        <f>SUM(C62:C64)</f>
        <v>0</v>
      </c>
      <c r="D65" s="47"/>
      <c r="E65" s="48"/>
      <c r="F65" s="46"/>
      <c r="G65" s="46"/>
    </row>
    <row r="66" spans="2:7" x14ac:dyDescent="0.2">
      <c r="B66" s="38"/>
      <c r="C66" s="46"/>
      <c r="D66" s="46"/>
      <c r="E66" s="46"/>
      <c r="F66" s="46"/>
      <c r="G66" s="46"/>
    </row>
    <row r="67" spans="2:7" ht="24" customHeight="1" x14ac:dyDescent="0.2">
      <c r="B67" s="16" t="s">
        <v>48</v>
      </c>
      <c r="C67" s="17" t="s">
        <v>8</v>
      </c>
      <c r="D67" s="17" t="s">
        <v>49</v>
      </c>
      <c r="E67" s="17" t="s">
        <v>38</v>
      </c>
      <c r="F67" s="17" t="s">
        <v>50</v>
      </c>
    </row>
    <row r="68" spans="2:7" x14ac:dyDescent="0.2">
      <c r="B68" s="34" t="s">
        <v>51</v>
      </c>
      <c r="C68" s="25">
        <v>12417607.210000001</v>
      </c>
      <c r="D68" s="39">
        <v>4211354.53</v>
      </c>
      <c r="E68" s="35">
        <v>0</v>
      </c>
    </row>
    <row r="69" spans="2:7" x14ac:dyDescent="0.2">
      <c r="B69" s="36" t="s">
        <v>52</v>
      </c>
      <c r="C69" s="24">
        <v>462255</v>
      </c>
      <c r="D69" s="39">
        <v>0</v>
      </c>
      <c r="E69" s="26"/>
    </row>
    <row r="70" spans="2:7" x14ac:dyDescent="0.2">
      <c r="B70" s="36" t="s">
        <v>53</v>
      </c>
      <c r="C70" s="24">
        <v>0</v>
      </c>
      <c r="D70" s="39">
        <v>0</v>
      </c>
      <c r="E70" s="26"/>
    </row>
    <row r="71" spans="2:7" x14ac:dyDescent="0.2">
      <c r="B71" s="36" t="s">
        <v>54</v>
      </c>
      <c r="C71" s="24">
        <v>9795385.0899999999</v>
      </c>
      <c r="D71" s="39">
        <v>4211354.53</v>
      </c>
      <c r="E71" s="26"/>
    </row>
    <row r="72" spans="2:7" x14ac:dyDescent="0.2">
      <c r="B72" s="36" t="s">
        <v>55</v>
      </c>
      <c r="C72" s="24">
        <v>0</v>
      </c>
      <c r="D72" s="39">
        <v>0</v>
      </c>
      <c r="E72" s="26"/>
    </row>
    <row r="73" spans="2:7" x14ac:dyDescent="0.2">
      <c r="B73" s="36" t="s">
        <v>56</v>
      </c>
      <c r="C73" s="24">
        <v>0</v>
      </c>
      <c r="D73" s="39">
        <v>0</v>
      </c>
      <c r="E73" s="26"/>
    </row>
    <row r="74" spans="2:7" x14ac:dyDescent="0.2">
      <c r="B74" s="36" t="s">
        <v>57</v>
      </c>
      <c r="C74" s="24">
        <v>2159967.12</v>
      </c>
      <c r="D74" s="39">
        <v>0</v>
      </c>
      <c r="E74" s="26"/>
    </row>
    <row r="75" spans="2:7" x14ac:dyDescent="0.2">
      <c r="B75" s="36" t="s">
        <v>58</v>
      </c>
      <c r="C75" s="24">
        <v>0</v>
      </c>
      <c r="D75" s="39">
        <v>0</v>
      </c>
      <c r="E75" s="26"/>
    </row>
    <row r="76" spans="2:7" x14ac:dyDescent="0.2">
      <c r="B76" s="36" t="s">
        <v>59</v>
      </c>
      <c r="C76" s="24">
        <v>156962659.27000001</v>
      </c>
      <c r="D76" s="39">
        <v>64615804.210000001</v>
      </c>
      <c r="E76" s="26"/>
    </row>
    <row r="77" spans="2:7" x14ac:dyDescent="0.2">
      <c r="B77" s="36" t="s">
        <v>60</v>
      </c>
      <c r="C77" s="24">
        <v>22266305.170000002</v>
      </c>
      <c r="D77" s="39">
        <v>32403566.109999999</v>
      </c>
      <c r="E77" s="26"/>
    </row>
    <row r="78" spans="2:7" x14ac:dyDescent="0.2">
      <c r="B78" s="36" t="s">
        <v>61</v>
      </c>
      <c r="C78" s="24">
        <v>11977271.380000001</v>
      </c>
      <c r="D78" s="39">
        <v>8952314.2699999996</v>
      </c>
      <c r="E78" s="26"/>
    </row>
    <row r="79" spans="2:7" x14ac:dyDescent="0.2">
      <c r="B79" s="36" t="s">
        <v>62</v>
      </c>
      <c r="C79" s="24">
        <v>519373.8</v>
      </c>
      <c r="D79" s="39">
        <v>367938.8</v>
      </c>
      <c r="E79" s="26"/>
    </row>
    <row r="80" spans="2:7" x14ac:dyDescent="0.2">
      <c r="B80" s="36" t="s">
        <v>63</v>
      </c>
      <c r="C80" s="24">
        <v>11312553.99</v>
      </c>
      <c r="D80" s="39">
        <v>11295582.59</v>
      </c>
      <c r="E80" s="26"/>
    </row>
    <row r="81" spans="2:6" x14ac:dyDescent="0.2">
      <c r="B81" s="36" t="s">
        <v>64</v>
      </c>
      <c r="C81" s="24">
        <v>469114.58</v>
      </c>
      <c r="D81" s="39">
        <v>442287.58</v>
      </c>
      <c r="E81" s="26"/>
    </row>
    <row r="82" spans="2:6" x14ac:dyDescent="0.2">
      <c r="B82" s="36" t="s">
        <v>65</v>
      </c>
      <c r="C82" s="24">
        <v>14223276.6</v>
      </c>
      <c r="D82" s="39">
        <v>11053041.859999999</v>
      </c>
      <c r="E82" s="26"/>
    </row>
    <row r="83" spans="2:6" x14ac:dyDescent="0.2">
      <c r="B83" s="36" t="s">
        <v>66</v>
      </c>
      <c r="C83" s="24">
        <v>96194763.75</v>
      </c>
      <c r="D83" s="39">
        <v>101073</v>
      </c>
      <c r="E83" s="26"/>
    </row>
    <row r="84" spans="2:6" x14ac:dyDescent="0.2">
      <c r="B84" s="37" t="s">
        <v>67</v>
      </c>
      <c r="C84" s="49">
        <v>0</v>
      </c>
      <c r="D84" s="39">
        <v>0</v>
      </c>
      <c r="E84" s="26"/>
    </row>
    <row r="85" spans="2:6" ht="18" customHeight="1" x14ac:dyDescent="0.2">
      <c r="C85" s="50">
        <f>C68+C76</f>
        <v>169380266.48000002</v>
      </c>
      <c r="D85" s="50">
        <f>D68+D76</f>
        <v>68827158.739999995</v>
      </c>
      <c r="E85" s="50"/>
      <c r="F85" s="51"/>
    </row>
    <row r="87" spans="2:6" ht="21.75" customHeight="1" x14ac:dyDescent="0.2">
      <c r="B87" s="16" t="s">
        <v>68</v>
      </c>
      <c r="C87" s="17" t="s">
        <v>69</v>
      </c>
      <c r="D87" s="17" t="s">
        <v>70</v>
      </c>
      <c r="E87" s="17" t="s">
        <v>71</v>
      </c>
      <c r="F87" s="17" t="s">
        <v>50</v>
      </c>
    </row>
    <row r="88" spans="2:6" x14ac:dyDescent="0.2">
      <c r="B88" s="18" t="s">
        <v>72</v>
      </c>
      <c r="C88" s="19"/>
      <c r="D88" s="19"/>
      <c r="E88" s="19"/>
      <c r="F88" s="19"/>
    </row>
    <row r="89" spans="2:6" x14ac:dyDescent="0.2">
      <c r="B89" s="20"/>
      <c r="C89" s="21"/>
      <c r="D89" s="21"/>
      <c r="E89" s="21"/>
      <c r="F89" s="21"/>
    </row>
    <row r="90" spans="2:6" x14ac:dyDescent="0.2">
      <c r="B90" s="20" t="s">
        <v>73</v>
      </c>
      <c r="C90" s="21"/>
      <c r="D90" s="21"/>
      <c r="E90" s="21"/>
      <c r="F90" s="21"/>
    </row>
    <row r="91" spans="2:6" x14ac:dyDescent="0.2">
      <c r="B91" s="20"/>
      <c r="C91" s="21"/>
      <c r="D91" s="21"/>
      <c r="E91" s="21"/>
      <c r="F91" s="21"/>
    </row>
    <row r="92" spans="2:6" x14ac:dyDescent="0.2">
      <c r="B92" s="20" t="s">
        <v>74</v>
      </c>
      <c r="C92" s="21"/>
      <c r="D92" s="21"/>
      <c r="E92" s="21"/>
      <c r="F92" s="21"/>
    </row>
    <row r="93" spans="2:6" ht="15" x14ac:dyDescent="0.25">
      <c r="B93" s="52"/>
      <c r="C93" s="23"/>
      <c r="D93" s="23"/>
      <c r="E93" s="23"/>
      <c r="F93" s="23"/>
    </row>
    <row r="94" spans="2:6" ht="16.5" customHeight="1" x14ac:dyDescent="0.2">
      <c r="C94" s="17">
        <f>SUM(C92:C93)</f>
        <v>0</v>
      </c>
      <c r="D94" s="17">
        <f>SUM(D92:D93)</f>
        <v>0</v>
      </c>
      <c r="E94" s="17">
        <f>SUM(E92:E93)</f>
        <v>0</v>
      </c>
      <c r="F94" s="53"/>
    </row>
    <row r="96" spans="2:6" ht="27" customHeight="1" x14ac:dyDescent="0.2">
      <c r="B96" s="16" t="s">
        <v>75</v>
      </c>
      <c r="C96" s="17" t="s">
        <v>8</v>
      </c>
    </row>
    <row r="97" spans="2:6" x14ac:dyDescent="0.2">
      <c r="B97" s="18" t="s">
        <v>76</v>
      </c>
      <c r="C97" s="19"/>
    </row>
    <row r="98" spans="2:6" x14ac:dyDescent="0.2">
      <c r="B98" s="20"/>
      <c r="C98" s="21"/>
    </row>
    <row r="99" spans="2:6" x14ac:dyDescent="0.2">
      <c r="B99" s="22"/>
      <c r="C99" s="23"/>
    </row>
    <row r="100" spans="2:6" ht="15" customHeight="1" x14ac:dyDescent="0.2">
      <c r="C100" s="17">
        <f>SUM(C98:C99)</f>
        <v>0</v>
      </c>
    </row>
    <row r="101" spans="2:6" ht="15" x14ac:dyDescent="0.25">
      <c r="B101" s="54"/>
    </row>
    <row r="102" spans="2:6" ht="22.5" customHeight="1" x14ac:dyDescent="0.2">
      <c r="B102" s="55" t="s">
        <v>77</v>
      </c>
      <c r="C102" s="56" t="s">
        <v>8</v>
      </c>
      <c r="D102" s="57" t="s">
        <v>78</v>
      </c>
    </row>
    <row r="103" spans="2:6" x14ac:dyDescent="0.2">
      <c r="B103" s="58" t="s">
        <v>79</v>
      </c>
      <c r="C103" s="59">
        <v>1700</v>
      </c>
      <c r="D103" s="60"/>
    </row>
    <row r="104" spans="2:6" x14ac:dyDescent="0.2">
      <c r="B104" s="61"/>
      <c r="C104" s="62"/>
      <c r="D104" s="63"/>
    </row>
    <row r="105" spans="2:6" x14ac:dyDescent="0.2">
      <c r="B105" s="64"/>
      <c r="C105" s="65"/>
      <c r="D105" s="65"/>
    </row>
    <row r="106" spans="2:6" x14ac:dyDescent="0.2">
      <c r="B106" s="64"/>
      <c r="C106" s="65"/>
      <c r="D106" s="65"/>
    </row>
    <row r="107" spans="2:6" x14ac:dyDescent="0.2">
      <c r="B107" s="66"/>
      <c r="C107" s="67"/>
      <c r="D107" s="67"/>
    </row>
    <row r="108" spans="2:6" ht="14.25" customHeight="1" x14ac:dyDescent="0.2">
      <c r="C108" s="68">
        <v>1700</v>
      </c>
      <c r="D108" s="17"/>
    </row>
    <row r="110" spans="2:6" ht="20.25" customHeight="1" x14ac:dyDescent="0.2">
      <c r="B110" s="55" t="s">
        <v>80</v>
      </c>
      <c r="C110" s="69" t="s">
        <v>8</v>
      </c>
      <c r="D110" s="17" t="s">
        <v>20</v>
      </c>
      <c r="E110" s="17" t="s">
        <v>21</v>
      </c>
      <c r="F110" s="17" t="s">
        <v>22</v>
      </c>
    </row>
    <row r="111" spans="2:6" x14ac:dyDescent="0.2">
      <c r="B111" s="70" t="s">
        <v>81</v>
      </c>
      <c r="C111" s="59">
        <v>5437351.6500000004</v>
      </c>
      <c r="D111" s="59">
        <v>5437351.6500000004</v>
      </c>
      <c r="E111" s="71"/>
      <c r="F111" s="26"/>
    </row>
    <row r="112" spans="2:6" x14ac:dyDescent="0.2">
      <c r="B112" s="72" t="s">
        <v>82</v>
      </c>
      <c r="C112" s="62">
        <v>157746.6</v>
      </c>
      <c r="D112" s="62">
        <v>157746.6</v>
      </c>
      <c r="E112" s="71"/>
      <c r="F112" s="26"/>
    </row>
    <row r="113" spans="2:6" x14ac:dyDescent="0.2">
      <c r="B113" s="72" t="s">
        <v>83</v>
      </c>
      <c r="C113" s="62">
        <v>188135.75</v>
      </c>
      <c r="D113" s="62">
        <v>188135.75</v>
      </c>
      <c r="E113" s="71"/>
      <c r="F113" s="26"/>
    </row>
    <row r="114" spans="2:6" x14ac:dyDescent="0.2">
      <c r="B114" s="72" t="s">
        <v>84</v>
      </c>
      <c r="C114" s="62">
        <v>309916.05</v>
      </c>
      <c r="D114" s="62">
        <v>309916.05</v>
      </c>
      <c r="E114" s="71"/>
      <c r="F114" s="26"/>
    </row>
    <row r="115" spans="2:6" x14ac:dyDescent="0.2">
      <c r="B115" s="72" t="s">
        <v>85</v>
      </c>
      <c r="C115" s="62">
        <v>2960975.5</v>
      </c>
      <c r="D115" s="62">
        <v>2960975.5</v>
      </c>
      <c r="E115" s="71"/>
      <c r="F115" s="26"/>
    </row>
    <row r="116" spans="2:6" x14ac:dyDescent="0.2">
      <c r="B116" s="73" t="s">
        <v>86</v>
      </c>
      <c r="C116" s="74">
        <v>1820577.75</v>
      </c>
      <c r="D116" s="74">
        <v>1820577.75</v>
      </c>
      <c r="E116" s="71"/>
      <c r="F116" s="26"/>
    </row>
    <row r="117" spans="2:6" ht="16.5" customHeight="1" x14ac:dyDescent="0.2">
      <c r="C117" s="75">
        <f>C111</f>
        <v>5437351.6500000004</v>
      </c>
      <c r="D117" s="75">
        <f>D111</f>
        <v>5437351.6500000004</v>
      </c>
      <c r="E117" s="17">
        <f>SUM(E116:E116)</f>
        <v>0</v>
      </c>
      <c r="F117" s="17">
        <f>SUM(F116:F116)</f>
        <v>0</v>
      </c>
    </row>
    <row r="118" spans="2:6" ht="16.5" customHeight="1" x14ac:dyDescent="0.2">
      <c r="F118" s="39">
        <v>3196745.86</v>
      </c>
    </row>
    <row r="119" spans="2:6" ht="16.5" customHeight="1" x14ac:dyDescent="0.2"/>
    <row r="120" spans="2:6" ht="16.5" customHeight="1" x14ac:dyDescent="0.2"/>
    <row r="121" spans="2:6" ht="16.5" customHeight="1" x14ac:dyDescent="0.2"/>
    <row r="122" spans="2:6" ht="16.5" customHeight="1" x14ac:dyDescent="0.2">
      <c r="C122" s="76"/>
      <c r="D122" s="76"/>
      <c r="E122" s="77"/>
      <c r="F122" s="77"/>
    </row>
    <row r="123" spans="2:6" ht="16.5" customHeight="1" x14ac:dyDescent="0.2"/>
    <row r="125" spans="2:6" ht="27.75" customHeight="1" x14ac:dyDescent="0.2">
      <c r="B125" s="55" t="s">
        <v>87</v>
      </c>
      <c r="C125" s="56" t="s">
        <v>8</v>
      </c>
      <c r="D125" s="17" t="s">
        <v>88</v>
      </c>
      <c r="E125" s="17" t="s">
        <v>78</v>
      </c>
    </row>
    <row r="126" spans="2:6" x14ac:dyDescent="0.2">
      <c r="B126" s="78" t="s">
        <v>89</v>
      </c>
      <c r="C126" s="79"/>
      <c r="D126" s="80"/>
      <c r="E126" s="81"/>
    </row>
    <row r="127" spans="2:6" x14ac:dyDescent="0.2">
      <c r="B127" s="82"/>
      <c r="C127" s="83"/>
      <c r="D127" s="84"/>
      <c r="E127" s="85"/>
    </row>
    <row r="128" spans="2:6" x14ac:dyDescent="0.2">
      <c r="B128" s="86"/>
      <c r="C128" s="87"/>
      <c r="D128" s="88"/>
      <c r="E128" s="89"/>
    </row>
    <row r="129" spans="2:5" ht="15" customHeight="1" x14ac:dyDescent="0.2">
      <c r="C129" s="17">
        <f>SUM(C127:C128)</f>
        <v>0</v>
      </c>
      <c r="D129" s="90"/>
      <c r="E129" s="91"/>
    </row>
    <row r="131" spans="2:5" ht="24" customHeight="1" x14ac:dyDescent="0.2">
      <c r="B131" s="55" t="s">
        <v>90</v>
      </c>
      <c r="C131" s="56" t="s">
        <v>8</v>
      </c>
      <c r="D131" s="92" t="s">
        <v>88</v>
      </c>
      <c r="E131" s="92" t="s">
        <v>41</v>
      </c>
    </row>
    <row r="132" spans="2:5" x14ac:dyDescent="0.2">
      <c r="B132" s="78" t="s">
        <v>91</v>
      </c>
      <c r="C132" s="19"/>
      <c r="D132" s="19">
        <v>0</v>
      </c>
      <c r="E132" s="19">
        <v>0</v>
      </c>
    </row>
    <row r="133" spans="2:5" x14ac:dyDescent="0.2">
      <c r="B133" s="20"/>
      <c r="C133" s="21"/>
      <c r="D133" s="21">
        <v>0</v>
      </c>
      <c r="E133" s="21">
        <v>0</v>
      </c>
    </row>
    <row r="134" spans="2:5" x14ac:dyDescent="0.2">
      <c r="B134" s="22"/>
      <c r="C134" s="93"/>
      <c r="D134" s="93">
        <v>0</v>
      </c>
      <c r="E134" s="93">
        <v>0</v>
      </c>
    </row>
    <row r="135" spans="2:5" ht="18.75" customHeight="1" x14ac:dyDescent="0.2">
      <c r="C135" s="17">
        <f>SUM(C133:C134)</f>
        <v>0</v>
      </c>
      <c r="D135" s="90"/>
      <c r="E135" s="91"/>
    </row>
    <row r="136" spans="2:5" x14ac:dyDescent="0.2">
      <c r="B136" s="13" t="s">
        <v>92</v>
      </c>
    </row>
    <row r="137" spans="2:5" x14ac:dyDescent="0.2">
      <c r="B137" s="13"/>
    </row>
    <row r="138" spans="2:5" ht="24" customHeight="1" x14ac:dyDescent="0.2">
      <c r="B138" s="94" t="s">
        <v>93</v>
      </c>
      <c r="C138" s="69" t="s">
        <v>8</v>
      </c>
      <c r="D138" s="17" t="s">
        <v>94</v>
      </c>
      <c r="E138" s="17" t="s">
        <v>41</v>
      </c>
    </row>
    <row r="139" spans="2:5" x14ac:dyDescent="0.2">
      <c r="B139" s="95" t="s">
        <v>95</v>
      </c>
      <c r="C139" s="96">
        <v>7558039.5999999996</v>
      </c>
      <c r="D139" s="35"/>
      <c r="E139" s="35"/>
    </row>
    <row r="140" spans="2:5" x14ac:dyDescent="0.2">
      <c r="B140" s="97" t="s">
        <v>96</v>
      </c>
      <c r="C140" s="98">
        <v>7558039.5999999996</v>
      </c>
      <c r="D140" s="26"/>
      <c r="E140" s="26"/>
    </row>
    <row r="141" spans="2:5" ht="25.5" x14ac:dyDescent="0.2">
      <c r="B141" s="99" t="s">
        <v>97</v>
      </c>
      <c r="C141" s="98">
        <v>7558039.5999999996</v>
      </c>
      <c r="D141" s="26"/>
      <c r="E141" s="26"/>
    </row>
    <row r="142" spans="2:5" ht="15.75" customHeight="1" x14ac:dyDescent="0.2">
      <c r="C142" s="50">
        <f>C139</f>
        <v>7558039.5999999996</v>
      </c>
      <c r="D142" s="90"/>
      <c r="E142" s="91"/>
    </row>
    <row r="144" spans="2:5" x14ac:dyDescent="0.2">
      <c r="B144" s="94" t="s">
        <v>98</v>
      </c>
      <c r="C144" s="69" t="s">
        <v>8</v>
      </c>
      <c r="D144" s="17" t="s">
        <v>94</v>
      </c>
      <c r="E144" s="17" t="s">
        <v>41</v>
      </c>
    </row>
    <row r="145" spans="2:7" ht="51" x14ac:dyDescent="0.2">
      <c r="B145" s="95" t="s">
        <v>99</v>
      </c>
      <c r="C145" s="96">
        <v>249785678.80000001</v>
      </c>
      <c r="D145" s="35"/>
      <c r="E145" s="35"/>
    </row>
    <row r="146" spans="2:7" ht="25.5" x14ac:dyDescent="0.2">
      <c r="B146" s="97" t="s">
        <v>100</v>
      </c>
      <c r="C146" s="98">
        <f>C147</f>
        <v>0</v>
      </c>
      <c r="D146" s="26"/>
      <c r="E146" s="26"/>
    </row>
    <row r="147" spans="2:7" x14ac:dyDescent="0.2">
      <c r="B147" s="36" t="s">
        <v>101</v>
      </c>
      <c r="C147" s="39"/>
      <c r="D147" s="26"/>
      <c r="E147" s="26"/>
    </row>
    <row r="148" spans="2:7" x14ac:dyDescent="0.2">
      <c r="B148" s="36" t="s">
        <v>102</v>
      </c>
      <c r="C148" s="39">
        <v>249785678.80000001</v>
      </c>
      <c r="D148" s="26"/>
      <c r="E148" s="26"/>
    </row>
    <row r="149" spans="2:7" x14ac:dyDescent="0.2">
      <c r="B149" s="37" t="s">
        <v>103</v>
      </c>
      <c r="C149" s="39">
        <v>249785678.80000001</v>
      </c>
      <c r="D149" s="27"/>
      <c r="E149" s="27"/>
    </row>
    <row r="150" spans="2:7" x14ac:dyDescent="0.2">
      <c r="C150" s="50">
        <f>C148+C146</f>
        <v>249785678.80000001</v>
      </c>
      <c r="D150" s="90"/>
      <c r="E150" s="91"/>
    </row>
    <row r="152" spans="2:7" ht="24.75" customHeight="1" x14ac:dyDescent="0.2">
      <c r="B152" s="94" t="s">
        <v>104</v>
      </c>
      <c r="C152" s="69" t="s">
        <v>8</v>
      </c>
      <c r="D152" s="17" t="s">
        <v>94</v>
      </c>
      <c r="E152" s="17" t="s">
        <v>41</v>
      </c>
    </row>
    <row r="153" spans="2:7" x14ac:dyDescent="0.2">
      <c r="B153" s="100" t="s">
        <v>105</v>
      </c>
      <c r="C153" s="101">
        <v>3196745.86</v>
      </c>
      <c r="D153" s="35"/>
      <c r="E153" s="35"/>
    </row>
    <row r="154" spans="2:7" x14ac:dyDescent="0.2">
      <c r="B154" s="36" t="s">
        <v>106</v>
      </c>
      <c r="C154" s="39">
        <v>3196745.86</v>
      </c>
      <c r="D154" s="26"/>
      <c r="E154" s="26"/>
    </row>
    <row r="155" spans="2:7" x14ac:dyDescent="0.2">
      <c r="B155" s="37" t="s">
        <v>106</v>
      </c>
      <c r="C155" s="39">
        <v>3196745.86</v>
      </c>
      <c r="D155" s="27"/>
      <c r="E155" s="27"/>
    </row>
    <row r="156" spans="2:7" ht="16.5" customHeight="1" x14ac:dyDescent="0.2">
      <c r="C156" s="50">
        <f>C153</f>
        <v>3196745.86</v>
      </c>
      <c r="D156" s="90"/>
      <c r="E156" s="91"/>
      <c r="G156" s="102"/>
    </row>
    <row r="157" spans="2:7" x14ac:dyDescent="0.2">
      <c r="C157" s="102"/>
    </row>
    <row r="158" spans="2:7" ht="26.25" customHeight="1" x14ac:dyDescent="0.2">
      <c r="B158" s="94" t="s">
        <v>107</v>
      </c>
      <c r="C158" s="69" t="s">
        <v>8</v>
      </c>
      <c r="D158" s="17" t="s">
        <v>108</v>
      </c>
      <c r="E158" s="17" t="s">
        <v>109</v>
      </c>
    </row>
    <row r="159" spans="2:7" x14ac:dyDescent="0.2">
      <c r="B159" s="103" t="s">
        <v>110</v>
      </c>
      <c r="C159" s="104">
        <v>207860562.63999999</v>
      </c>
      <c r="D159" s="105">
        <f>D160+D167+D177</f>
        <v>0.82761821082263842</v>
      </c>
      <c r="E159" s="26"/>
    </row>
    <row r="160" spans="2:7" x14ac:dyDescent="0.2">
      <c r="B160" s="103" t="s">
        <v>111</v>
      </c>
      <c r="C160" s="104">
        <v>112215490.68000001</v>
      </c>
      <c r="D160" s="105">
        <f>SUM(D161:D166)</f>
        <v>0.44679751870013534</v>
      </c>
      <c r="E160" s="26"/>
      <c r="F160" s="106"/>
    </row>
    <row r="161" spans="2:7" x14ac:dyDescent="0.2">
      <c r="B161" s="36" t="s">
        <v>112</v>
      </c>
      <c r="C161" s="24">
        <v>23053416.829999998</v>
      </c>
      <c r="D161" s="107">
        <f t="shared" ref="D161:D166" si="0">C161/$C$204</f>
        <v>9.1789550397962397E-2</v>
      </c>
      <c r="E161" s="26"/>
    </row>
    <row r="162" spans="2:7" x14ac:dyDescent="0.2">
      <c r="B162" s="36" t="s">
        <v>113</v>
      </c>
      <c r="C162" s="24">
        <v>19454556.609999999</v>
      </c>
      <c r="D162" s="107">
        <f t="shared" si="0"/>
        <v>7.7460318250950025E-2</v>
      </c>
      <c r="E162" s="26"/>
    </row>
    <row r="163" spans="2:7" x14ac:dyDescent="0.2">
      <c r="B163" s="36" t="s">
        <v>114</v>
      </c>
      <c r="C163" s="24">
        <v>26080906.199999999</v>
      </c>
      <c r="D163" s="107">
        <f t="shared" si="0"/>
        <v>0.10384381073412578</v>
      </c>
      <c r="E163" s="26"/>
    </row>
    <row r="164" spans="2:7" x14ac:dyDescent="0.2">
      <c r="B164" s="36" t="s">
        <v>115</v>
      </c>
      <c r="C164" s="24">
        <v>9207751.0399999991</v>
      </c>
      <c r="D164" s="107">
        <f t="shared" si="0"/>
        <v>3.6661607880968103E-2</v>
      </c>
      <c r="E164" s="26"/>
      <c r="G164" s="107"/>
    </row>
    <row r="165" spans="2:7" x14ac:dyDescent="0.2">
      <c r="B165" s="36" t="s">
        <v>116</v>
      </c>
      <c r="C165" s="24">
        <v>34038287.310000002</v>
      </c>
      <c r="D165" s="107">
        <f t="shared" si="0"/>
        <v>0.13552694212494179</v>
      </c>
      <c r="E165" s="26"/>
      <c r="G165" s="107"/>
    </row>
    <row r="166" spans="2:7" x14ac:dyDescent="0.2">
      <c r="B166" s="36" t="s">
        <v>117</v>
      </c>
      <c r="C166" s="24">
        <v>380572.69</v>
      </c>
      <c r="D166" s="107">
        <f t="shared" si="0"/>
        <v>1.5152893111872441E-3</v>
      </c>
      <c r="E166" s="26"/>
      <c r="G166" s="107"/>
    </row>
    <row r="167" spans="2:7" x14ac:dyDescent="0.2">
      <c r="B167" s="103" t="s">
        <v>118</v>
      </c>
      <c r="C167" s="104">
        <v>5738678.1200000001</v>
      </c>
      <c r="D167" s="105">
        <f>SUM(D168:D176)</f>
        <v>2.2849137218911082E-2</v>
      </c>
      <c r="E167" s="26"/>
    </row>
    <row r="168" spans="2:7" x14ac:dyDescent="0.2">
      <c r="B168" s="36" t="s">
        <v>119</v>
      </c>
      <c r="C168" s="24">
        <v>3384327.32</v>
      </c>
      <c r="D168" s="107">
        <f t="shared" ref="D168:D176" si="1">C168/$C$204</f>
        <v>1.3475047338669971E-2</v>
      </c>
      <c r="E168" s="26"/>
      <c r="F168" s="107"/>
    </row>
    <row r="169" spans="2:7" x14ac:dyDescent="0.2">
      <c r="B169" s="36" t="s">
        <v>120</v>
      </c>
      <c r="C169" s="24">
        <v>355403.07</v>
      </c>
      <c r="D169" s="107">
        <f t="shared" si="1"/>
        <v>1.4150738801939045E-3</v>
      </c>
      <c r="E169" s="26"/>
    </row>
    <row r="170" spans="2:7" x14ac:dyDescent="0.2">
      <c r="B170" s="36" t="s">
        <v>121</v>
      </c>
      <c r="C170" s="24">
        <v>1354.5</v>
      </c>
      <c r="D170" s="107">
        <f t="shared" si="1"/>
        <v>5.3930810747432306E-6</v>
      </c>
      <c r="E170" s="26"/>
    </row>
    <row r="171" spans="2:7" x14ac:dyDescent="0.2">
      <c r="B171" s="36" t="s">
        <v>122</v>
      </c>
      <c r="C171" s="24">
        <v>696074.78</v>
      </c>
      <c r="D171" s="107">
        <f t="shared" si="1"/>
        <v>2.7714933352706223E-3</v>
      </c>
      <c r="E171" s="26"/>
    </row>
    <row r="172" spans="2:7" x14ac:dyDescent="0.2">
      <c r="B172" s="36" t="s">
        <v>123</v>
      </c>
      <c r="C172" s="24">
        <v>286714.71000000002</v>
      </c>
      <c r="D172" s="107">
        <f t="shared" si="1"/>
        <v>1.1415841095249123E-3</v>
      </c>
      <c r="E172" s="26"/>
    </row>
    <row r="173" spans="2:7" x14ac:dyDescent="0.2">
      <c r="B173" s="36" t="s">
        <v>124</v>
      </c>
      <c r="C173" s="24">
        <v>738923</v>
      </c>
      <c r="D173" s="107">
        <f t="shared" si="1"/>
        <v>2.9420979305961551E-3</v>
      </c>
      <c r="E173" s="26"/>
    </row>
    <row r="174" spans="2:7" x14ac:dyDescent="0.2">
      <c r="B174" s="36" t="s">
        <v>125</v>
      </c>
      <c r="C174" s="24">
        <v>83449.11</v>
      </c>
      <c r="D174" s="107">
        <f t="shared" si="1"/>
        <v>3.3226121509425326E-4</v>
      </c>
      <c r="E174" s="26"/>
    </row>
    <row r="175" spans="2:7" x14ac:dyDescent="0.2">
      <c r="B175" s="36" t="s">
        <v>126</v>
      </c>
      <c r="C175" s="24">
        <v>0</v>
      </c>
      <c r="D175" s="107">
        <f t="shared" si="1"/>
        <v>0</v>
      </c>
      <c r="E175" s="26"/>
    </row>
    <row r="176" spans="2:7" x14ac:dyDescent="0.2">
      <c r="B176" s="36" t="s">
        <v>127</v>
      </c>
      <c r="C176" s="24">
        <v>192431.63</v>
      </c>
      <c r="D176" s="107">
        <f t="shared" si="1"/>
        <v>7.6618632848652018E-4</v>
      </c>
      <c r="E176" s="26"/>
    </row>
    <row r="177" spans="2:5" x14ac:dyDescent="0.2">
      <c r="B177" s="103" t="s">
        <v>128</v>
      </c>
      <c r="C177" s="104">
        <v>89906393.840000004</v>
      </c>
      <c r="D177" s="105">
        <f>SUM(D178:D186)</f>
        <v>0.35797155490359195</v>
      </c>
      <c r="E177" s="26"/>
    </row>
    <row r="178" spans="2:5" x14ac:dyDescent="0.2">
      <c r="B178" s="36" t="s">
        <v>129</v>
      </c>
      <c r="C178" s="24">
        <v>2617511</v>
      </c>
      <c r="D178" s="107">
        <f t="shared" ref="D178:D186" si="2">C178/$C$204</f>
        <v>1.0421889285368939E-2</v>
      </c>
      <c r="E178" s="26"/>
    </row>
    <row r="179" spans="2:5" x14ac:dyDescent="0.2">
      <c r="B179" s="36" t="s">
        <v>130</v>
      </c>
      <c r="C179" s="24">
        <v>809552.98</v>
      </c>
      <c r="D179" s="107">
        <f t="shared" si="2"/>
        <v>3.2233184610114319E-3</v>
      </c>
      <c r="E179" s="26"/>
    </row>
    <row r="180" spans="2:5" x14ac:dyDescent="0.2">
      <c r="B180" s="36" t="s">
        <v>131</v>
      </c>
      <c r="C180" s="24">
        <v>7022342.8700000001</v>
      </c>
      <c r="D180" s="107">
        <f t="shared" si="2"/>
        <v>2.7960180459619829E-2</v>
      </c>
      <c r="E180" s="26"/>
    </row>
    <row r="181" spans="2:5" x14ac:dyDescent="0.2">
      <c r="B181" s="36" t="s">
        <v>132</v>
      </c>
      <c r="C181" s="24">
        <v>2374444.75</v>
      </c>
      <c r="D181" s="107">
        <f t="shared" si="2"/>
        <v>9.4540960090427617E-3</v>
      </c>
      <c r="E181" s="26"/>
    </row>
    <row r="182" spans="2:5" x14ac:dyDescent="0.2">
      <c r="B182" s="36" t="s">
        <v>133</v>
      </c>
      <c r="C182" s="24">
        <v>8601376.2200000007</v>
      </c>
      <c r="D182" s="107">
        <f t="shared" si="2"/>
        <v>3.4247264163033198E-2</v>
      </c>
      <c r="E182" s="26"/>
    </row>
    <row r="183" spans="2:5" x14ac:dyDescent="0.2">
      <c r="B183" s="36" t="s">
        <v>134</v>
      </c>
      <c r="C183" s="24">
        <v>24881445.199999999</v>
      </c>
      <c r="D183" s="107">
        <f t="shared" si="2"/>
        <v>9.9068033385294046E-2</v>
      </c>
      <c r="E183" s="26"/>
    </row>
    <row r="184" spans="2:5" x14ac:dyDescent="0.2">
      <c r="B184" s="36" t="s">
        <v>135</v>
      </c>
      <c r="C184" s="24">
        <v>1115640.5</v>
      </c>
      <c r="D184" s="107">
        <f t="shared" si="2"/>
        <v>4.4420374062510704E-3</v>
      </c>
      <c r="E184" s="26"/>
    </row>
    <row r="185" spans="2:5" x14ac:dyDescent="0.2">
      <c r="B185" s="36" t="s">
        <v>136</v>
      </c>
      <c r="C185" s="24">
        <v>40297786.630000003</v>
      </c>
      <c r="D185" s="107">
        <f t="shared" si="2"/>
        <v>0.16044978252365727</v>
      </c>
      <c r="E185" s="26"/>
    </row>
    <row r="186" spans="2:5" x14ac:dyDescent="0.2">
      <c r="B186" s="36" t="s">
        <v>137</v>
      </c>
      <c r="C186" s="24">
        <v>2186293.69</v>
      </c>
      <c r="D186" s="107">
        <f t="shared" si="2"/>
        <v>8.7049532103134312E-3</v>
      </c>
      <c r="E186" s="26"/>
    </row>
    <row r="187" spans="2:5" x14ac:dyDescent="0.2">
      <c r="B187" s="103" t="s">
        <v>138</v>
      </c>
      <c r="C187" s="104">
        <v>19806556.710000001</v>
      </c>
      <c r="D187" s="105">
        <f>D188+D194+D196</f>
        <v>0.16621964112427817</v>
      </c>
      <c r="E187" s="26"/>
    </row>
    <row r="188" spans="2:5" x14ac:dyDescent="0.2">
      <c r="B188" s="103" t="s">
        <v>139</v>
      </c>
      <c r="C188" s="104">
        <v>14144957.74</v>
      </c>
      <c r="D188" s="105">
        <f>SUM(D189)</f>
        <v>5.5740545363488374E-2</v>
      </c>
      <c r="E188" s="26"/>
    </row>
    <row r="189" spans="2:5" x14ac:dyDescent="0.2">
      <c r="B189" s="36" t="s">
        <v>140</v>
      </c>
      <c r="C189" s="24">
        <v>13999524.140000001</v>
      </c>
      <c r="D189" s="107">
        <f>C189/$C$204</f>
        <v>5.5740545363488374E-2</v>
      </c>
      <c r="E189" s="26"/>
    </row>
    <row r="190" spans="2:5" x14ac:dyDescent="0.2">
      <c r="B190" s="103" t="s">
        <v>141</v>
      </c>
      <c r="C190" s="104">
        <v>3804731.52</v>
      </c>
      <c r="D190" s="105">
        <f>SUM(D191:D193)</f>
        <v>1.5148929904017013E-2</v>
      </c>
      <c r="E190" s="26"/>
    </row>
    <row r="191" spans="2:5" x14ac:dyDescent="0.2">
      <c r="B191" s="36" t="s">
        <v>142</v>
      </c>
      <c r="C191" s="24">
        <v>74561.539999999994</v>
      </c>
      <c r="D191" s="107">
        <f>C191/$C$204</f>
        <v>2.9687444095807331E-4</v>
      </c>
      <c r="E191" s="26"/>
    </row>
    <row r="192" spans="2:5" x14ac:dyDescent="0.2">
      <c r="B192" s="36" t="s">
        <v>143</v>
      </c>
      <c r="C192" s="24">
        <v>6000</v>
      </c>
      <c r="D192" s="107">
        <f>C192/$C$204</f>
        <v>2.3889617163868128E-5</v>
      </c>
      <c r="E192" s="26"/>
    </row>
    <row r="193" spans="2:5" x14ac:dyDescent="0.2">
      <c r="B193" s="36" t="s">
        <v>144</v>
      </c>
      <c r="C193" s="24">
        <v>3724169.98</v>
      </c>
      <c r="D193" s="107">
        <f>C193/$C$204</f>
        <v>1.4828165845895072E-2</v>
      </c>
      <c r="E193" s="26"/>
    </row>
    <row r="194" spans="2:5" x14ac:dyDescent="0.2">
      <c r="B194" s="103" t="s">
        <v>145</v>
      </c>
      <c r="C194" s="104">
        <v>1856867.45</v>
      </c>
      <c r="D194" s="105">
        <f>SUM(D195)</f>
        <v>7.3933087507580073E-3</v>
      </c>
      <c r="E194" s="26"/>
    </row>
    <row r="195" spans="2:5" x14ac:dyDescent="0.2">
      <c r="B195" s="36" t="s">
        <v>146</v>
      </c>
      <c r="C195" s="24">
        <v>1856867.45</v>
      </c>
      <c r="D195" s="107">
        <f>C195/$C$204</f>
        <v>7.3933087507580073E-3</v>
      </c>
      <c r="E195" s="26"/>
    </row>
    <row r="196" spans="2:5" x14ac:dyDescent="0.2">
      <c r="B196" s="103" t="s">
        <v>147</v>
      </c>
      <c r="C196" s="104">
        <v>23488014.649999999</v>
      </c>
      <c r="D196" s="105">
        <f>D197+D199+D200+D201</f>
        <v>0.10308578701003181</v>
      </c>
      <c r="E196" s="26"/>
    </row>
    <row r="197" spans="2:5" x14ac:dyDescent="0.2">
      <c r="B197" s="103" t="s">
        <v>148</v>
      </c>
      <c r="C197" s="104">
        <v>6069253.5700000003</v>
      </c>
      <c r="D197" s="105">
        <f>SUM(D200)</f>
        <v>1.0764725199684749E-2</v>
      </c>
      <c r="E197" s="26"/>
    </row>
    <row r="198" spans="2:5" x14ac:dyDescent="0.2">
      <c r="B198" s="36" t="s">
        <v>149</v>
      </c>
      <c r="C198" s="104">
        <v>301106</v>
      </c>
      <c r="D198" s="105">
        <f>C198/$C$204</f>
        <v>1.1988845109572794E-3</v>
      </c>
      <c r="E198" s="26"/>
    </row>
    <row r="199" spans="2:5" x14ac:dyDescent="0.2">
      <c r="B199" s="36" t="s">
        <v>150</v>
      </c>
      <c r="C199" s="104">
        <v>3064531.57</v>
      </c>
      <c r="D199" s="105">
        <f>C199/$C$204</f>
        <v>1.2201747665647958E-2</v>
      </c>
      <c r="E199" s="26"/>
    </row>
    <row r="200" spans="2:5" x14ac:dyDescent="0.2">
      <c r="B200" s="36" t="s">
        <v>151</v>
      </c>
      <c r="C200" s="24">
        <v>2703616</v>
      </c>
      <c r="D200" s="107">
        <f>C200/$C$204</f>
        <v>1.0764725199684749E-2</v>
      </c>
      <c r="E200" s="26"/>
    </row>
    <row r="201" spans="2:5" x14ac:dyDescent="0.2">
      <c r="B201" s="103" t="s">
        <v>152</v>
      </c>
      <c r="C201" s="104">
        <v>17418761.079999998</v>
      </c>
      <c r="D201" s="105">
        <f>SUM(D202:D203)</f>
        <v>6.9354588945014353E-2</v>
      </c>
      <c r="E201" s="26"/>
    </row>
    <row r="202" spans="2:5" x14ac:dyDescent="0.2">
      <c r="B202" s="36" t="s">
        <v>153</v>
      </c>
      <c r="C202" s="24">
        <v>14887257.279999999</v>
      </c>
      <c r="D202" s="107">
        <f>C202/$C$204</f>
        <v>5.9275146173201461E-2</v>
      </c>
      <c r="E202" s="26"/>
    </row>
    <row r="203" spans="2:5" x14ac:dyDescent="0.2">
      <c r="B203" s="37" t="s">
        <v>154</v>
      </c>
      <c r="C203" s="24">
        <v>2531503.7999999998</v>
      </c>
      <c r="D203" s="107">
        <f>C203/$C$204</f>
        <v>1.0079442771812898E-2</v>
      </c>
      <c r="E203" s="26"/>
    </row>
    <row r="204" spans="2:5" ht="15.75" customHeight="1" x14ac:dyDescent="0.2">
      <c r="B204" s="50" t="s">
        <v>155</v>
      </c>
      <c r="C204" s="50">
        <f>C159+C187+C196</f>
        <v>251155134</v>
      </c>
      <c r="D204" s="108">
        <v>1</v>
      </c>
      <c r="E204" s="17"/>
    </row>
    <row r="206" spans="2:5" x14ac:dyDescent="0.2">
      <c r="B206" s="13" t="s">
        <v>156</v>
      </c>
      <c r="C206" s="102"/>
    </row>
    <row r="208" spans="2:5" ht="28.5" customHeight="1" x14ac:dyDescent="0.2">
      <c r="B208" s="55" t="s">
        <v>157</v>
      </c>
      <c r="C208" s="56" t="s">
        <v>8</v>
      </c>
      <c r="D208" s="92" t="s">
        <v>9</v>
      </c>
      <c r="E208" s="56" t="s">
        <v>88</v>
      </c>
    </row>
    <row r="209" spans="2:5" x14ac:dyDescent="0.2">
      <c r="B209" s="34"/>
      <c r="C209" s="25"/>
      <c r="D209" s="25"/>
      <c r="E209" s="109">
        <v>0</v>
      </c>
    </row>
    <row r="210" spans="2:5" x14ac:dyDescent="0.2">
      <c r="B210" s="36" t="s">
        <v>158</v>
      </c>
      <c r="C210" s="110">
        <v>146485544.84</v>
      </c>
      <c r="D210" s="24"/>
      <c r="E210" s="42"/>
    </row>
    <row r="211" spans="2:5" x14ac:dyDescent="0.2">
      <c r="B211" s="37"/>
      <c r="C211" s="49"/>
      <c r="D211" s="49"/>
      <c r="E211" s="111"/>
    </row>
    <row r="212" spans="2:5" ht="19.5" customHeight="1" x14ac:dyDescent="0.2">
      <c r="C212" s="50">
        <f>SUM(C209:C211)</f>
        <v>146485544.84</v>
      </c>
      <c r="D212" s="50"/>
      <c r="E212" s="50"/>
    </row>
    <row r="214" spans="2:5" ht="27" customHeight="1" x14ac:dyDescent="0.2">
      <c r="B214" s="94" t="s">
        <v>159</v>
      </c>
      <c r="C214" s="69" t="s">
        <v>8</v>
      </c>
      <c r="D214" s="17" t="s">
        <v>160</v>
      </c>
    </row>
    <row r="215" spans="2:5" x14ac:dyDescent="0.2">
      <c r="B215" s="100" t="s">
        <v>161</v>
      </c>
      <c r="C215" s="110">
        <v>9385330.2599999998</v>
      </c>
      <c r="D215" s="112"/>
    </row>
    <row r="216" spans="2:5" x14ac:dyDescent="0.2">
      <c r="B216" s="103" t="s">
        <v>162</v>
      </c>
      <c r="C216" s="110">
        <v>19243310.850000001</v>
      </c>
      <c r="D216" s="24"/>
    </row>
    <row r="217" spans="2:5" x14ac:dyDescent="0.2">
      <c r="B217" s="103" t="s">
        <v>163</v>
      </c>
      <c r="C217" s="104">
        <v>0</v>
      </c>
      <c r="D217" s="24"/>
    </row>
    <row r="218" spans="2:5" x14ac:dyDescent="0.2">
      <c r="B218" s="37" t="s">
        <v>164</v>
      </c>
      <c r="C218" s="24">
        <v>0</v>
      </c>
      <c r="D218" s="24"/>
    </row>
    <row r="219" spans="2:5" ht="20.25" customHeight="1" x14ac:dyDescent="0.2">
      <c r="C219" s="50">
        <f>C215+C216+C217</f>
        <v>28628641.109999999</v>
      </c>
      <c r="D219" s="50"/>
    </row>
    <row r="220" spans="2:5" x14ac:dyDescent="0.2">
      <c r="B220" s="13" t="s">
        <v>165</v>
      </c>
    </row>
    <row r="221" spans="2:5" ht="30.75" customHeight="1" x14ac:dyDescent="0.2">
      <c r="B221" s="94" t="s">
        <v>166</v>
      </c>
      <c r="C221" s="69" t="s">
        <v>70</v>
      </c>
      <c r="D221" s="69" t="s">
        <v>69</v>
      </c>
    </row>
    <row r="222" spans="2:5" x14ac:dyDescent="0.2">
      <c r="B222" s="34" t="s">
        <v>167</v>
      </c>
      <c r="C222" s="39">
        <v>339.53</v>
      </c>
      <c r="D222" s="34">
        <v>339.43</v>
      </c>
    </row>
    <row r="223" spans="2:5" x14ac:dyDescent="0.2">
      <c r="B223" s="37" t="s">
        <v>168</v>
      </c>
      <c r="C223" s="113">
        <v>55156525.920000002</v>
      </c>
      <c r="D223" s="24">
        <v>64200757.770000003</v>
      </c>
    </row>
    <row r="224" spans="2:5" ht="21.75" customHeight="1" x14ac:dyDescent="0.2">
      <c r="C224" s="50">
        <f>SUM(C222:C223)</f>
        <v>55156865.450000003</v>
      </c>
      <c r="D224" s="50">
        <f>SUM(D222:D223)</f>
        <v>64201097.200000003</v>
      </c>
    </row>
    <row r="226" spans="2:7" ht="24" customHeight="1" x14ac:dyDescent="0.2">
      <c r="B226" s="94" t="s">
        <v>169</v>
      </c>
      <c r="C226" s="69" t="s">
        <v>8</v>
      </c>
      <c r="D226" s="17" t="s">
        <v>170</v>
      </c>
      <c r="E226" s="5"/>
    </row>
    <row r="227" spans="2:7" x14ac:dyDescent="0.2">
      <c r="B227" s="100" t="s">
        <v>51</v>
      </c>
      <c r="C227" s="101">
        <v>12417607.210000001</v>
      </c>
      <c r="D227" s="19"/>
      <c r="E227" s="5"/>
    </row>
    <row r="228" spans="2:7" x14ac:dyDescent="0.2">
      <c r="B228" s="36" t="s">
        <v>52</v>
      </c>
      <c r="C228" s="39">
        <v>462255</v>
      </c>
      <c r="D228" s="21"/>
      <c r="E228" s="40"/>
    </row>
    <row r="229" spans="2:7" x14ac:dyDescent="0.2">
      <c r="B229" s="36" t="s">
        <v>54</v>
      </c>
      <c r="C229" s="39">
        <v>9795385.0899999999</v>
      </c>
      <c r="D229" s="21"/>
      <c r="E229" s="40"/>
    </row>
    <row r="230" spans="2:7" x14ac:dyDescent="0.2">
      <c r="B230" s="36" t="s">
        <v>56</v>
      </c>
      <c r="C230" s="24">
        <v>0</v>
      </c>
      <c r="D230" s="21"/>
      <c r="E230" s="40"/>
    </row>
    <row r="231" spans="2:7" x14ac:dyDescent="0.2">
      <c r="B231" s="36" t="s">
        <v>57</v>
      </c>
      <c r="C231" s="114">
        <v>2159967.12</v>
      </c>
      <c r="D231" s="21"/>
      <c r="E231" s="40"/>
    </row>
    <row r="232" spans="2:7" x14ac:dyDescent="0.2">
      <c r="B232" s="103" t="s">
        <v>59</v>
      </c>
      <c r="C232" s="115">
        <v>156962659.27000001</v>
      </c>
      <c r="D232" s="21"/>
      <c r="E232" s="40"/>
    </row>
    <row r="233" spans="2:7" x14ac:dyDescent="0.2">
      <c r="B233" s="36" t="s">
        <v>60</v>
      </c>
      <c r="C233" s="39">
        <v>22266305.170000002</v>
      </c>
      <c r="D233" s="21"/>
      <c r="E233" s="40"/>
    </row>
    <row r="234" spans="2:7" x14ac:dyDescent="0.2">
      <c r="B234" s="36" t="s">
        <v>61</v>
      </c>
      <c r="C234" s="39">
        <v>11977271.380000001</v>
      </c>
      <c r="D234" s="21"/>
      <c r="E234" s="40"/>
    </row>
    <row r="235" spans="2:7" x14ac:dyDescent="0.2">
      <c r="B235" s="36" t="s">
        <v>62</v>
      </c>
      <c r="C235" s="39">
        <v>519373.8</v>
      </c>
      <c r="D235" s="21"/>
      <c r="E235" s="40"/>
    </row>
    <row r="236" spans="2:7" x14ac:dyDescent="0.2">
      <c r="B236" s="36" t="s">
        <v>63</v>
      </c>
      <c r="C236" s="39">
        <v>11312553.99</v>
      </c>
      <c r="D236" s="21"/>
      <c r="E236" s="40"/>
    </row>
    <row r="237" spans="2:7" x14ac:dyDescent="0.2">
      <c r="B237" s="36" t="s">
        <v>64</v>
      </c>
      <c r="C237" s="39">
        <v>469114.58</v>
      </c>
      <c r="D237" s="21"/>
      <c r="E237" s="40"/>
    </row>
    <row r="238" spans="2:7" x14ac:dyDescent="0.2">
      <c r="B238" s="36" t="s">
        <v>65</v>
      </c>
      <c r="C238" s="39">
        <v>14223276.6</v>
      </c>
      <c r="D238" s="21"/>
      <c r="E238" s="40"/>
      <c r="F238" s="5"/>
      <c r="G238" s="5"/>
    </row>
    <row r="239" spans="2:7" x14ac:dyDescent="0.2">
      <c r="B239" s="37" t="s">
        <v>66</v>
      </c>
      <c r="C239" s="49">
        <v>96194763.75</v>
      </c>
      <c r="D239" s="23"/>
      <c r="E239" s="40"/>
      <c r="F239" s="5"/>
      <c r="G239" s="5"/>
    </row>
    <row r="240" spans="2:7" ht="18" customHeight="1" x14ac:dyDescent="0.2">
      <c r="C240" s="50">
        <f>C227+C232</f>
        <v>169380266.48000002</v>
      </c>
      <c r="D240" s="17"/>
      <c r="E240" s="5"/>
      <c r="F240" s="5"/>
      <c r="G240" s="5"/>
    </row>
    <row r="241" spans="2:7" ht="18" customHeight="1" x14ac:dyDescent="0.2">
      <c r="E241" s="5"/>
      <c r="F241" s="5"/>
      <c r="G241" s="5"/>
    </row>
    <row r="242" spans="2:7" ht="18" customHeight="1" x14ac:dyDescent="0.2">
      <c r="E242" s="5"/>
      <c r="F242" s="5"/>
      <c r="G242" s="5"/>
    </row>
    <row r="243" spans="2:7" ht="18" customHeight="1" x14ac:dyDescent="0.2">
      <c r="E243" s="5"/>
      <c r="F243" s="5"/>
      <c r="G243" s="5"/>
    </row>
    <row r="244" spans="2:7" x14ac:dyDescent="0.2">
      <c r="F244" s="5"/>
      <c r="G244" s="5"/>
    </row>
    <row r="245" spans="2:7" x14ac:dyDescent="0.2">
      <c r="B245" s="94" t="s">
        <v>171</v>
      </c>
      <c r="C245" s="69" t="s">
        <v>69</v>
      </c>
      <c r="D245" s="69" t="s">
        <v>70</v>
      </c>
      <c r="F245" s="5"/>
      <c r="G245" s="5"/>
    </row>
    <row r="246" spans="2:7" x14ac:dyDescent="0.2">
      <c r="B246" s="100" t="s">
        <v>147</v>
      </c>
      <c r="C246" s="101">
        <v>16412441.32</v>
      </c>
      <c r="D246" s="112">
        <v>23488014.649999999</v>
      </c>
      <c r="F246" s="5"/>
      <c r="G246" s="5"/>
    </row>
    <row r="247" spans="2:7" x14ac:dyDescent="0.2">
      <c r="B247" s="103" t="s">
        <v>148</v>
      </c>
      <c r="C247" s="101">
        <v>2703616</v>
      </c>
      <c r="D247" s="104">
        <v>6069253.5700000003</v>
      </c>
      <c r="F247" s="5"/>
      <c r="G247" s="5"/>
    </row>
    <row r="248" spans="2:7" x14ac:dyDescent="0.2">
      <c r="B248" s="36" t="s">
        <v>149</v>
      </c>
      <c r="C248" s="39">
        <v>0</v>
      </c>
      <c r="D248" s="24">
        <v>301106</v>
      </c>
      <c r="F248" s="5"/>
      <c r="G248" s="5"/>
    </row>
    <row r="249" spans="2:7" x14ac:dyDescent="0.2">
      <c r="B249" s="36" t="s">
        <v>150</v>
      </c>
      <c r="C249" s="39">
        <v>0</v>
      </c>
      <c r="D249" s="24">
        <v>3064531.57</v>
      </c>
      <c r="F249" s="5"/>
      <c r="G249" s="5"/>
    </row>
    <row r="250" spans="2:7" x14ac:dyDescent="0.2">
      <c r="B250" s="36" t="s">
        <v>151</v>
      </c>
      <c r="C250" s="39">
        <v>2703616</v>
      </c>
      <c r="D250" s="24">
        <v>2703616</v>
      </c>
      <c r="F250" s="5"/>
      <c r="G250" s="5"/>
    </row>
    <row r="251" spans="2:7" x14ac:dyDescent="0.2">
      <c r="B251" s="36" t="s">
        <v>152</v>
      </c>
      <c r="C251" s="101">
        <v>13708825.32</v>
      </c>
      <c r="D251" s="104">
        <v>17418761.079999998</v>
      </c>
      <c r="F251" s="5"/>
      <c r="G251" s="5"/>
    </row>
    <row r="252" spans="2:7" x14ac:dyDescent="0.2">
      <c r="B252" s="36" t="s">
        <v>153</v>
      </c>
      <c r="C252" s="39">
        <v>13708819.49</v>
      </c>
      <c r="D252" s="24">
        <v>14887257.279999999</v>
      </c>
      <c r="F252" s="5"/>
      <c r="G252" s="5"/>
    </row>
    <row r="253" spans="2:7" x14ac:dyDescent="0.2">
      <c r="B253" s="37" t="s">
        <v>154</v>
      </c>
      <c r="C253" s="116">
        <v>5.83</v>
      </c>
      <c r="D253" s="49">
        <v>2531503.7999999998</v>
      </c>
      <c r="F253" s="5"/>
      <c r="G253" s="5"/>
    </row>
    <row r="254" spans="2:7" x14ac:dyDescent="0.2">
      <c r="F254" s="5"/>
      <c r="G254" s="5"/>
    </row>
    <row r="255" spans="2:7" x14ac:dyDescent="0.2">
      <c r="B255" s="13" t="s">
        <v>172</v>
      </c>
      <c r="F255" s="5"/>
      <c r="G255" s="5"/>
    </row>
    <row r="256" spans="2:7" x14ac:dyDescent="0.2">
      <c r="B256" s="117"/>
      <c r="C256" s="117"/>
      <c r="D256" s="117"/>
      <c r="E256" s="117"/>
      <c r="F256" s="5"/>
      <c r="G256" s="5"/>
    </row>
    <row r="257" spans="2:7" x14ac:dyDescent="0.2">
      <c r="B257" s="118" t="s">
        <v>173</v>
      </c>
      <c r="C257" s="119"/>
      <c r="D257" s="119"/>
      <c r="E257" s="120"/>
      <c r="F257" s="5"/>
      <c r="G257" s="5"/>
    </row>
    <row r="258" spans="2:7" x14ac:dyDescent="0.2">
      <c r="B258" s="121" t="s">
        <v>174</v>
      </c>
      <c r="C258" s="1"/>
      <c r="D258" s="1"/>
      <c r="E258" s="122"/>
      <c r="F258" s="5"/>
      <c r="G258" s="123"/>
    </row>
    <row r="259" spans="2:7" x14ac:dyDescent="0.2">
      <c r="B259" s="124" t="s">
        <v>175</v>
      </c>
      <c r="C259" s="125"/>
      <c r="D259" s="125"/>
      <c r="E259" s="126"/>
      <c r="F259" s="5"/>
      <c r="G259" s="123"/>
    </row>
    <row r="260" spans="2:7" x14ac:dyDescent="0.2">
      <c r="B260" s="127" t="s">
        <v>176</v>
      </c>
      <c r="C260" s="128"/>
      <c r="E260" s="129">
        <v>258108717.44</v>
      </c>
      <c r="F260" s="5"/>
      <c r="G260" s="123"/>
    </row>
    <row r="261" spans="2:7" x14ac:dyDescent="0.2">
      <c r="B261" s="130"/>
      <c r="C261" s="130"/>
      <c r="D261" s="5"/>
      <c r="F261" s="5"/>
      <c r="G261" s="123"/>
    </row>
    <row r="262" spans="2:7" x14ac:dyDescent="0.2">
      <c r="B262" s="131" t="s">
        <v>177</v>
      </c>
      <c r="C262" s="131"/>
      <c r="D262" s="132"/>
      <c r="E262" s="133">
        <f>SUM(D262:D267)</f>
        <v>3196745.86</v>
      </c>
      <c r="F262" s="5"/>
      <c r="G262" s="5"/>
    </row>
    <row r="263" spans="2:7" x14ac:dyDescent="0.2">
      <c r="B263" s="134" t="s">
        <v>178</v>
      </c>
      <c r="C263" s="134"/>
      <c r="D263" s="135">
        <v>0</v>
      </c>
      <c r="E263" s="136"/>
      <c r="F263" s="5"/>
      <c r="G263" s="5"/>
    </row>
    <row r="264" spans="2:7" x14ac:dyDescent="0.2">
      <c r="B264" s="134" t="s">
        <v>179</v>
      </c>
      <c r="C264" s="134"/>
      <c r="D264" s="135">
        <v>0</v>
      </c>
      <c r="E264" s="136"/>
      <c r="F264" s="5"/>
      <c r="G264" s="5"/>
    </row>
    <row r="265" spans="2:7" x14ac:dyDescent="0.2">
      <c r="B265" s="134" t="s">
        <v>180</v>
      </c>
      <c r="C265" s="134"/>
      <c r="D265" s="135">
        <v>0</v>
      </c>
      <c r="E265" s="136"/>
      <c r="F265" s="5"/>
      <c r="G265" s="5"/>
    </row>
    <row r="266" spans="2:7" x14ac:dyDescent="0.2">
      <c r="B266" s="134" t="s">
        <v>181</v>
      </c>
      <c r="C266" s="134"/>
      <c r="D266" s="135">
        <v>3196745.86</v>
      </c>
      <c r="E266" s="136"/>
      <c r="F266" s="5"/>
      <c r="G266" s="5"/>
    </row>
    <row r="267" spans="2:7" x14ac:dyDescent="0.2">
      <c r="B267" s="137" t="s">
        <v>182</v>
      </c>
      <c r="C267" s="138"/>
      <c r="D267" s="135">
        <v>0</v>
      </c>
      <c r="E267" s="136"/>
      <c r="F267" s="5"/>
      <c r="G267" s="5"/>
    </row>
    <row r="268" spans="2:7" x14ac:dyDescent="0.2">
      <c r="B268" s="130"/>
      <c r="C268" s="130"/>
      <c r="D268" s="5"/>
      <c r="F268" s="5"/>
      <c r="G268" s="5"/>
    </row>
    <row r="269" spans="2:7" x14ac:dyDescent="0.2">
      <c r="B269" s="131" t="s">
        <v>183</v>
      </c>
      <c r="C269" s="131"/>
      <c r="D269" s="132"/>
      <c r="E269" s="133">
        <f>SUM(D269:D273)</f>
        <v>120000</v>
      </c>
      <c r="F269" s="5"/>
      <c r="G269" s="5"/>
    </row>
    <row r="270" spans="2:7" x14ac:dyDescent="0.2">
      <c r="B270" s="134" t="s">
        <v>184</v>
      </c>
      <c r="C270" s="134"/>
      <c r="D270" s="135">
        <v>0</v>
      </c>
      <c r="E270" s="136"/>
      <c r="F270" s="5"/>
      <c r="G270" s="5"/>
    </row>
    <row r="271" spans="2:7" x14ac:dyDescent="0.2">
      <c r="B271" s="134" t="s">
        <v>185</v>
      </c>
      <c r="C271" s="134"/>
      <c r="D271" s="135">
        <v>0</v>
      </c>
      <c r="E271" s="136"/>
      <c r="F271" s="5"/>
      <c r="G271" s="5"/>
    </row>
    <row r="272" spans="2:7" x14ac:dyDescent="0.2">
      <c r="B272" s="134" t="s">
        <v>186</v>
      </c>
      <c r="C272" s="134"/>
      <c r="D272" s="135">
        <v>0</v>
      </c>
      <c r="E272" s="136"/>
      <c r="F272" s="5"/>
      <c r="G272" s="5"/>
    </row>
    <row r="273" spans="2:7" x14ac:dyDescent="0.2">
      <c r="B273" s="139" t="s">
        <v>187</v>
      </c>
      <c r="C273" s="140"/>
      <c r="D273" s="135">
        <v>120000</v>
      </c>
      <c r="E273" s="141"/>
      <c r="F273" s="5"/>
      <c r="G273" s="5"/>
    </row>
    <row r="274" spans="2:7" x14ac:dyDescent="0.2">
      <c r="B274" s="130"/>
      <c r="C274" s="130"/>
      <c r="D274" s="2" t="s">
        <v>188</v>
      </c>
      <c r="F274" s="5"/>
      <c r="G274" s="5"/>
    </row>
    <row r="275" spans="2:7" x14ac:dyDescent="0.2">
      <c r="B275" s="142" t="s">
        <v>189</v>
      </c>
      <c r="C275" s="142"/>
      <c r="E275" s="143">
        <f>+E260+E262-E269</f>
        <v>261185463.30000001</v>
      </c>
      <c r="F275" s="5"/>
      <c r="G275" s="123"/>
    </row>
    <row r="276" spans="2:7" x14ac:dyDescent="0.2">
      <c r="B276" s="117"/>
      <c r="C276" s="117"/>
      <c r="D276" s="117"/>
      <c r="E276" s="117"/>
      <c r="F276" s="5"/>
      <c r="G276" s="5"/>
    </row>
    <row r="277" spans="2:7" x14ac:dyDescent="0.2">
      <c r="B277" s="118" t="s">
        <v>190</v>
      </c>
      <c r="C277" s="119"/>
      <c r="D277" s="119"/>
      <c r="E277" s="120"/>
      <c r="F277" s="5"/>
      <c r="G277" s="5"/>
    </row>
    <row r="278" spans="2:7" x14ac:dyDescent="0.2">
      <c r="B278" s="121" t="s">
        <v>174</v>
      </c>
      <c r="C278" s="1"/>
      <c r="D278" s="1"/>
      <c r="E278" s="122"/>
      <c r="F278" s="5"/>
      <c r="G278" s="5"/>
    </row>
    <row r="279" spans="2:7" x14ac:dyDescent="0.2">
      <c r="B279" s="124" t="s">
        <v>175</v>
      </c>
      <c r="C279" s="125"/>
      <c r="D279" s="125"/>
      <c r="E279" s="126"/>
      <c r="F279" s="5"/>
      <c r="G279" s="5"/>
    </row>
    <row r="280" spans="2:7" x14ac:dyDescent="0.2">
      <c r="B280" s="127" t="s">
        <v>191</v>
      </c>
      <c r="C280" s="128"/>
      <c r="E280" s="143">
        <v>245242317.75</v>
      </c>
      <c r="F280" s="5"/>
      <c r="G280" s="5"/>
    </row>
    <row r="281" spans="2:7" x14ac:dyDescent="0.2">
      <c r="B281" s="130"/>
      <c r="C281" s="130"/>
      <c r="F281" s="5"/>
      <c r="G281" s="5"/>
    </row>
    <row r="282" spans="2:7" x14ac:dyDescent="0.2">
      <c r="B282" s="144" t="s">
        <v>192</v>
      </c>
      <c r="C282" s="144"/>
      <c r="D282" s="145"/>
      <c r="E282" s="133">
        <f>SUM(D282:D300)</f>
        <v>17575198.399999999</v>
      </c>
      <c r="F282" s="5"/>
      <c r="G282" s="5"/>
    </row>
    <row r="283" spans="2:7" x14ac:dyDescent="0.2">
      <c r="B283" s="134" t="s">
        <v>193</v>
      </c>
      <c r="C283" s="134"/>
      <c r="D283" s="135">
        <v>28923</v>
      </c>
      <c r="E283" s="146"/>
      <c r="F283" s="5"/>
      <c r="G283" s="5"/>
    </row>
    <row r="284" spans="2:7" x14ac:dyDescent="0.2">
      <c r="B284" s="134" t="s">
        <v>194</v>
      </c>
      <c r="C284" s="134"/>
      <c r="D284" s="135">
        <v>18144</v>
      </c>
      <c r="E284" s="146"/>
      <c r="F284" s="5"/>
      <c r="G284" s="5"/>
    </row>
    <row r="285" spans="2:7" x14ac:dyDescent="0.2">
      <c r="B285" s="134" t="s">
        <v>195</v>
      </c>
      <c r="C285" s="134"/>
      <c r="D285" s="135">
        <v>0</v>
      </c>
      <c r="E285" s="146"/>
      <c r="F285" s="5"/>
      <c r="G285" s="5"/>
    </row>
    <row r="286" spans="2:7" x14ac:dyDescent="0.2">
      <c r="B286" s="134" t="s">
        <v>196</v>
      </c>
      <c r="C286" s="134"/>
      <c r="D286" s="135">
        <v>0</v>
      </c>
      <c r="E286" s="146"/>
      <c r="F286" s="5"/>
      <c r="G286" s="5"/>
    </row>
    <row r="287" spans="2:7" x14ac:dyDescent="0.2">
      <c r="B287" s="134" t="s">
        <v>197</v>
      </c>
      <c r="C287" s="134"/>
      <c r="D287" s="135">
        <v>0</v>
      </c>
      <c r="E287" s="146"/>
      <c r="F287" s="5"/>
      <c r="G287" s="123"/>
    </row>
    <row r="288" spans="2:7" x14ac:dyDescent="0.2">
      <c r="B288" s="134" t="s">
        <v>198</v>
      </c>
      <c r="C288" s="134"/>
      <c r="D288" s="135">
        <v>4761.1499999999996</v>
      </c>
      <c r="E288" s="146"/>
      <c r="F288" s="5"/>
      <c r="G288" s="5"/>
    </row>
    <row r="289" spans="2:7" x14ac:dyDescent="0.2">
      <c r="B289" s="134" t="s">
        <v>199</v>
      </c>
      <c r="C289" s="134"/>
      <c r="D289" s="135">
        <v>0</v>
      </c>
      <c r="E289" s="146"/>
      <c r="F289" s="5"/>
      <c r="G289" s="123"/>
    </row>
    <row r="290" spans="2:7" x14ac:dyDescent="0.2">
      <c r="B290" s="134" t="s">
        <v>200</v>
      </c>
      <c r="C290" s="134"/>
      <c r="D290" s="135">
        <v>0</v>
      </c>
      <c r="E290" s="146"/>
      <c r="F290" s="5"/>
      <c r="G290" s="5"/>
    </row>
    <row r="291" spans="2:7" x14ac:dyDescent="0.2">
      <c r="B291" s="134" t="s">
        <v>201</v>
      </c>
      <c r="C291" s="134"/>
      <c r="D291" s="135">
        <v>0</v>
      </c>
      <c r="E291" s="146"/>
      <c r="F291" s="5"/>
      <c r="G291" s="123"/>
    </row>
    <row r="292" spans="2:7" x14ac:dyDescent="0.2">
      <c r="B292" s="134" t="s">
        <v>202</v>
      </c>
      <c r="C292" s="134"/>
      <c r="D292" s="135">
        <v>2531495.84</v>
      </c>
      <c r="E292" s="146"/>
      <c r="F292" s="5"/>
      <c r="G292" s="123"/>
    </row>
    <row r="293" spans="2:7" x14ac:dyDescent="0.2">
      <c r="B293" s="134" t="s">
        <v>203</v>
      </c>
      <c r="C293" s="134"/>
      <c r="D293" s="135">
        <v>1959976.35</v>
      </c>
      <c r="E293" s="146"/>
      <c r="F293" s="5"/>
      <c r="G293" s="123"/>
    </row>
    <row r="294" spans="2:7" x14ac:dyDescent="0.2">
      <c r="B294" s="134" t="s">
        <v>204</v>
      </c>
      <c r="C294" s="134"/>
      <c r="D294" s="135">
        <v>0</v>
      </c>
      <c r="E294" s="146"/>
      <c r="F294" s="5"/>
      <c r="G294" s="123"/>
    </row>
    <row r="295" spans="2:7" x14ac:dyDescent="0.2">
      <c r="B295" s="134" t="s">
        <v>205</v>
      </c>
      <c r="C295" s="134"/>
      <c r="D295" s="135">
        <v>0</v>
      </c>
      <c r="E295" s="146"/>
      <c r="F295" s="5"/>
      <c r="G295" s="123"/>
    </row>
    <row r="296" spans="2:7" x14ac:dyDescent="0.2">
      <c r="B296" s="134" t="s">
        <v>206</v>
      </c>
      <c r="C296" s="134"/>
      <c r="D296" s="135">
        <v>13031898.060000001</v>
      </c>
      <c r="E296" s="146"/>
      <c r="F296" s="5"/>
      <c r="G296" s="117"/>
    </row>
    <row r="297" spans="2:7" x14ac:dyDescent="0.2">
      <c r="B297" s="134" t="s">
        <v>207</v>
      </c>
      <c r="C297" s="134"/>
      <c r="D297" s="135">
        <v>0</v>
      </c>
      <c r="E297" s="146"/>
      <c r="F297" s="5"/>
      <c r="G297" s="5"/>
    </row>
    <row r="298" spans="2:7" x14ac:dyDescent="0.2">
      <c r="B298" s="134" t="s">
        <v>208</v>
      </c>
      <c r="C298" s="134"/>
      <c r="D298" s="135">
        <v>0</v>
      </c>
      <c r="E298" s="146"/>
      <c r="F298" s="5"/>
      <c r="G298" s="5"/>
    </row>
    <row r="299" spans="2:7" ht="12.75" customHeight="1" x14ac:dyDescent="0.2">
      <c r="B299" s="134" t="s">
        <v>209</v>
      </c>
      <c r="C299" s="134"/>
      <c r="D299" s="135">
        <v>0</v>
      </c>
      <c r="E299" s="146"/>
      <c r="F299" s="5"/>
      <c r="G299" s="5"/>
    </row>
    <row r="300" spans="2:7" x14ac:dyDescent="0.2">
      <c r="B300" s="147" t="s">
        <v>210</v>
      </c>
      <c r="C300" s="148"/>
      <c r="D300" s="135">
        <v>0</v>
      </c>
      <c r="E300" s="146"/>
      <c r="F300" s="5"/>
      <c r="G300" s="5"/>
    </row>
    <row r="301" spans="2:7" x14ac:dyDescent="0.2">
      <c r="B301" s="149"/>
      <c r="C301" s="149"/>
      <c r="F301" s="5"/>
      <c r="G301" s="5"/>
    </row>
    <row r="302" spans="2:7" x14ac:dyDescent="0.2">
      <c r="B302" s="144" t="s">
        <v>211</v>
      </c>
      <c r="C302" s="144"/>
      <c r="D302" s="132"/>
      <c r="E302" s="133">
        <f>SUM(D302:D309)</f>
        <v>23488014.649999999</v>
      </c>
      <c r="F302" s="5"/>
      <c r="G302" s="5"/>
    </row>
    <row r="303" spans="2:7" x14ac:dyDescent="0.2">
      <c r="B303" s="134" t="s">
        <v>212</v>
      </c>
      <c r="C303" s="134"/>
      <c r="D303" s="135">
        <v>6069253.5700000003</v>
      </c>
      <c r="E303" s="146"/>
      <c r="F303" s="5"/>
      <c r="G303" s="5"/>
    </row>
    <row r="304" spans="2:7" x14ac:dyDescent="0.2">
      <c r="B304" s="134" t="s">
        <v>213</v>
      </c>
      <c r="C304" s="134"/>
      <c r="D304" s="135">
        <v>0</v>
      </c>
      <c r="E304" s="146"/>
      <c r="F304" s="5"/>
      <c r="G304" s="5"/>
    </row>
    <row r="305" spans="2:7" x14ac:dyDescent="0.2">
      <c r="B305" s="134" t="s">
        <v>214</v>
      </c>
      <c r="C305" s="134"/>
      <c r="D305" s="135">
        <v>0</v>
      </c>
      <c r="E305" s="146"/>
      <c r="F305" s="5"/>
      <c r="G305" s="5"/>
    </row>
    <row r="306" spans="2:7" x14ac:dyDescent="0.2">
      <c r="B306" s="134" t="s">
        <v>215</v>
      </c>
      <c r="C306" s="134"/>
      <c r="D306" s="135">
        <v>0</v>
      </c>
      <c r="E306" s="146"/>
      <c r="F306" s="5"/>
      <c r="G306" s="5"/>
    </row>
    <row r="307" spans="2:7" x14ac:dyDescent="0.2">
      <c r="B307" s="134" t="s">
        <v>216</v>
      </c>
      <c r="C307" s="134"/>
      <c r="D307" s="135">
        <v>0</v>
      </c>
      <c r="E307" s="146"/>
      <c r="F307" s="5"/>
      <c r="G307" s="5"/>
    </row>
    <row r="308" spans="2:7" x14ac:dyDescent="0.2">
      <c r="B308" s="134" t="s">
        <v>152</v>
      </c>
      <c r="C308" s="134"/>
      <c r="D308" s="135">
        <v>17418761.079999998</v>
      </c>
      <c r="E308" s="146"/>
      <c r="F308" s="5"/>
      <c r="G308" s="5"/>
    </row>
    <row r="309" spans="2:7" x14ac:dyDescent="0.2">
      <c r="B309" s="147" t="s">
        <v>217</v>
      </c>
      <c r="C309" s="148"/>
      <c r="D309" s="135">
        <v>0</v>
      </c>
      <c r="E309" s="146"/>
      <c r="F309" s="5"/>
      <c r="G309" s="5"/>
    </row>
    <row r="310" spans="2:7" x14ac:dyDescent="0.2">
      <c r="B310" s="130"/>
      <c r="C310" s="130"/>
      <c r="F310" s="5"/>
      <c r="G310" s="5"/>
    </row>
    <row r="311" spans="2:7" x14ac:dyDescent="0.2">
      <c r="B311" s="150" t="s">
        <v>218</v>
      </c>
      <c r="E311" s="143">
        <f>+E280-E282+E302</f>
        <v>251155134</v>
      </c>
      <c r="F311" s="123"/>
      <c r="G311" s="123"/>
    </row>
    <row r="312" spans="2:7" x14ac:dyDescent="0.2">
      <c r="F312" s="151"/>
      <c r="G312" s="5"/>
    </row>
    <row r="313" spans="2:7" x14ac:dyDescent="0.2">
      <c r="F313" s="151"/>
      <c r="G313" s="5"/>
    </row>
    <row r="314" spans="2:7" x14ac:dyDescent="0.2">
      <c r="F314" s="151"/>
      <c r="G314" s="5"/>
    </row>
    <row r="315" spans="2:7" x14ac:dyDescent="0.2">
      <c r="F315" s="151"/>
      <c r="G315" s="5"/>
    </row>
    <row r="316" spans="2:7" x14ac:dyDescent="0.2">
      <c r="B316" s="152" t="s">
        <v>219</v>
      </c>
      <c r="C316" s="152"/>
      <c r="D316" s="152"/>
      <c r="E316" s="152"/>
      <c r="F316" s="152"/>
      <c r="G316" s="5"/>
    </row>
    <row r="317" spans="2:7" x14ac:dyDescent="0.2">
      <c r="B317" s="153"/>
      <c r="C317" s="153"/>
      <c r="D317" s="153"/>
      <c r="E317" s="153"/>
      <c r="F317" s="153"/>
      <c r="G317" s="5"/>
    </row>
    <row r="318" spans="2:7" x14ac:dyDescent="0.2">
      <c r="B318" s="153"/>
      <c r="C318" s="153"/>
      <c r="D318" s="153"/>
      <c r="E318" s="153"/>
      <c r="F318" s="153"/>
      <c r="G318" s="5"/>
    </row>
    <row r="319" spans="2:7" ht="21" customHeight="1" x14ac:dyDescent="0.2">
      <c r="B319" s="55" t="s">
        <v>220</v>
      </c>
      <c r="C319" s="56" t="s">
        <v>69</v>
      </c>
      <c r="D319" s="92" t="s">
        <v>70</v>
      </c>
      <c r="E319" s="92" t="s">
        <v>71</v>
      </c>
      <c r="F319" s="5"/>
      <c r="G319" s="5"/>
    </row>
    <row r="320" spans="2:7" x14ac:dyDescent="0.2">
      <c r="B320" s="18" t="s">
        <v>221</v>
      </c>
      <c r="C320" s="154">
        <v>0</v>
      </c>
      <c r="D320" s="109"/>
      <c r="E320" s="109"/>
      <c r="F320" s="5"/>
      <c r="G320" s="5"/>
    </row>
    <row r="321" spans="2:7" x14ac:dyDescent="0.2">
      <c r="B321" s="155" t="s">
        <v>222</v>
      </c>
      <c r="C321" s="156">
        <v>0</v>
      </c>
      <c r="D321" s="156">
        <v>0</v>
      </c>
      <c r="E321" s="156">
        <v>0</v>
      </c>
      <c r="F321" s="5"/>
      <c r="G321" s="5"/>
    </row>
    <row r="322" spans="2:7" x14ac:dyDescent="0.2">
      <c r="B322" s="155" t="s">
        <v>223</v>
      </c>
      <c r="C322" s="156">
        <v>0</v>
      </c>
      <c r="D322" s="156">
        <v>0</v>
      </c>
      <c r="E322" s="156">
        <v>0</v>
      </c>
      <c r="F322" s="5"/>
      <c r="G322" s="5"/>
    </row>
    <row r="323" spans="2:7" x14ac:dyDescent="0.2">
      <c r="B323" s="155" t="s">
        <v>224</v>
      </c>
      <c r="C323" s="156">
        <v>0</v>
      </c>
      <c r="D323" s="156">
        <v>0</v>
      </c>
      <c r="E323" s="156">
        <v>0</v>
      </c>
      <c r="F323" s="5"/>
    </row>
    <row r="324" spans="2:7" x14ac:dyDescent="0.2">
      <c r="B324" s="155" t="s">
        <v>225</v>
      </c>
      <c r="C324" s="156">
        <v>0</v>
      </c>
      <c r="D324" s="156">
        <v>0</v>
      </c>
      <c r="E324" s="156">
        <v>0</v>
      </c>
      <c r="F324" s="5"/>
      <c r="G324" s="5"/>
    </row>
    <row r="325" spans="2:7" x14ac:dyDescent="0.2">
      <c r="B325" s="155" t="s">
        <v>226</v>
      </c>
      <c r="C325" s="156">
        <v>0</v>
      </c>
      <c r="D325" s="156">
        <v>0</v>
      </c>
      <c r="E325" s="156">
        <v>0</v>
      </c>
      <c r="F325" s="5"/>
      <c r="G325" s="5"/>
    </row>
    <row r="326" spans="2:7" x14ac:dyDescent="0.2">
      <c r="B326" s="155" t="s">
        <v>227</v>
      </c>
      <c r="C326" s="156">
        <v>0</v>
      </c>
      <c r="D326" s="156">
        <v>0</v>
      </c>
      <c r="E326" s="156">
        <v>0</v>
      </c>
      <c r="F326" s="5"/>
      <c r="G326" s="5"/>
    </row>
    <row r="327" spans="2:7" x14ac:dyDescent="0.2">
      <c r="B327" s="155" t="s">
        <v>228</v>
      </c>
      <c r="C327" s="156">
        <v>0</v>
      </c>
      <c r="D327" s="156">
        <v>0</v>
      </c>
      <c r="E327" s="156">
        <v>0</v>
      </c>
      <c r="F327" s="5"/>
      <c r="G327" s="5"/>
    </row>
    <row r="328" spans="2:7" x14ac:dyDescent="0.2">
      <c r="B328" s="18" t="s">
        <v>229</v>
      </c>
      <c r="C328" s="156"/>
      <c r="D328" s="156"/>
      <c r="E328" s="156"/>
      <c r="F328" s="5"/>
      <c r="G328" s="5"/>
    </row>
    <row r="329" spans="2:7" x14ac:dyDescent="0.2">
      <c r="B329" s="155" t="s">
        <v>230</v>
      </c>
      <c r="C329" s="156">
        <v>0</v>
      </c>
      <c r="D329" s="156">
        <v>0</v>
      </c>
      <c r="E329" s="156">
        <v>0</v>
      </c>
      <c r="F329" s="5"/>
      <c r="G329" s="5"/>
    </row>
    <row r="330" spans="2:7" x14ac:dyDescent="0.2">
      <c r="B330" s="155" t="s">
        <v>231</v>
      </c>
      <c r="C330" s="156">
        <v>0</v>
      </c>
      <c r="D330" s="156">
        <v>0</v>
      </c>
      <c r="E330" s="156">
        <v>0</v>
      </c>
      <c r="F330" s="5"/>
      <c r="G330" s="5"/>
    </row>
    <row r="331" spans="2:7" x14ac:dyDescent="0.2">
      <c r="B331" s="22"/>
      <c r="C331" s="157">
        <v>0</v>
      </c>
      <c r="D331" s="158">
        <v>0</v>
      </c>
      <c r="E331" s="158">
        <v>0</v>
      </c>
      <c r="F331" s="5"/>
      <c r="G331" s="5"/>
    </row>
    <row r="332" spans="2:7" ht="21" customHeight="1" x14ac:dyDescent="0.2">
      <c r="C332" s="17">
        <f>SUM(C331:C331)</f>
        <v>0</v>
      </c>
      <c r="D332" s="17">
        <f>SUM(D331:D331)</f>
        <v>0</v>
      </c>
      <c r="E332" s="17">
        <f>SUM(E331:E331)</f>
        <v>0</v>
      </c>
      <c r="F332" s="5"/>
      <c r="G332" s="5"/>
    </row>
    <row r="333" spans="2:7" x14ac:dyDescent="0.2">
      <c r="F333" s="5"/>
      <c r="G333" s="5"/>
    </row>
    <row r="334" spans="2:7" x14ac:dyDescent="0.2">
      <c r="B334" s="159" t="s">
        <v>232</v>
      </c>
      <c r="F334" s="5"/>
      <c r="G334" s="5"/>
    </row>
    <row r="335" spans="2:7" ht="12" customHeight="1" x14ac:dyDescent="0.2">
      <c r="F335" s="5"/>
      <c r="G335" s="5"/>
    </row>
    <row r="336" spans="2:7" x14ac:dyDescent="0.2">
      <c r="C336" s="117"/>
      <c r="D336" s="117"/>
      <c r="E336" s="117"/>
    </row>
    <row r="337" spans="2:7" x14ac:dyDescent="0.2">
      <c r="C337" s="117"/>
      <c r="D337" s="117"/>
      <c r="E337" s="117"/>
    </row>
    <row r="338" spans="2:7" x14ac:dyDescent="0.2">
      <c r="C338" s="117"/>
      <c r="D338" s="117"/>
      <c r="E338" s="117"/>
    </row>
    <row r="339" spans="2:7" x14ac:dyDescent="0.2">
      <c r="G339" s="5"/>
    </row>
    <row r="340" spans="2:7" x14ac:dyDescent="0.2">
      <c r="B340" s="160"/>
      <c r="C340" s="160"/>
      <c r="D340" s="160"/>
      <c r="E340" s="160"/>
      <c r="F340" s="160"/>
      <c r="G340" s="160"/>
    </row>
    <row r="341" spans="2:7" x14ac:dyDescent="0.2">
      <c r="B341" s="163"/>
      <c r="C341" s="160"/>
      <c r="D341" s="164"/>
      <c r="E341" s="164"/>
      <c r="F341" s="5"/>
      <c r="G341" s="161"/>
    </row>
    <row r="342" spans="2:7" x14ac:dyDescent="0.2">
      <c r="B342" s="163"/>
      <c r="C342" s="160"/>
      <c r="D342" s="164"/>
      <c r="E342" s="164"/>
      <c r="F342" s="162"/>
      <c r="G342" s="162"/>
    </row>
    <row r="343" spans="2:7" x14ac:dyDescent="0.2">
      <c r="B343" s="117"/>
      <c r="C343" s="117"/>
      <c r="D343" s="117"/>
      <c r="E343" s="117"/>
      <c r="F343" s="117"/>
      <c r="G343" s="117"/>
    </row>
    <row r="344" spans="2:7" x14ac:dyDescent="0.2">
      <c r="B344" s="117"/>
      <c r="C344" s="117"/>
      <c r="D344" s="117"/>
      <c r="E344" s="117"/>
      <c r="F344" s="117"/>
      <c r="G344" s="117"/>
    </row>
    <row r="348" spans="2:7" ht="12.75" customHeight="1" x14ac:dyDescent="0.2"/>
    <row r="351" spans="2:7" ht="12.75" customHeight="1" x14ac:dyDescent="0.2"/>
  </sheetData>
  <mergeCells count="68">
    <mergeCell ref="B308:C308"/>
    <mergeCell ref="B309:C309"/>
    <mergeCell ref="B310:C310"/>
    <mergeCell ref="B316:F316"/>
    <mergeCell ref="D341:E341"/>
    <mergeCell ref="D342:E342"/>
    <mergeCell ref="B302:C302"/>
    <mergeCell ref="B303:C303"/>
    <mergeCell ref="B304:C304"/>
    <mergeCell ref="B305:C305"/>
    <mergeCell ref="B306:C306"/>
    <mergeCell ref="B307:C307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84:C284"/>
    <mergeCell ref="B285:C285"/>
    <mergeCell ref="B286:C286"/>
    <mergeCell ref="B287:C287"/>
    <mergeCell ref="B288:C288"/>
    <mergeCell ref="B289:C289"/>
    <mergeCell ref="B278:E278"/>
    <mergeCell ref="B279:E279"/>
    <mergeCell ref="B280:C280"/>
    <mergeCell ref="B281:C281"/>
    <mergeCell ref="B282:C282"/>
    <mergeCell ref="B283:C283"/>
    <mergeCell ref="B271:C271"/>
    <mergeCell ref="B272:C272"/>
    <mergeCell ref="B273:C273"/>
    <mergeCell ref="B274:C274"/>
    <mergeCell ref="B275:C275"/>
    <mergeCell ref="B277:E277"/>
    <mergeCell ref="B265:C265"/>
    <mergeCell ref="B266:C266"/>
    <mergeCell ref="B267:C267"/>
    <mergeCell ref="B268:C268"/>
    <mergeCell ref="B269:C269"/>
    <mergeCell ref="B270:C270"/>
    <mergeCell ref="B259:E259"/>
    <mergeCell ref="B260:C260"/>
    <mergeCell ref="B261:C261"/>
    <mergeCell ref="B262:C262"/>
    <mergeCell ref="B263:C263"/>
    <mergeCell ref="B264:C264"/>
    <mergeCell ref="D135:E135"/>
    <mergeCell ref="D142:E142"/>
    <mergeCell ref="D150:E150"/>
    <mergeCell ref="D156:E156"/>
    <mergeCell ref="B257:E257"/>
    <mergeCell ref="B258:E258"/>
    <mergeCell ref="A1:G1"/>
    <mergeCell ref="A2:G2"/>
    <mergeCell ref="A3:G3"/>
    <mergeCell ref="A8:G8"/>
    <mergeCell ref="D65:E65"/>
    <mergeCell ref="D129:E129"/>
    <mergeCell ref="A4:G4"/>
    <mergeCell ref="A5:G5"/>
  </mergeCells>
  <dataValidations disablePrompts="1" count="4">
    <dataValidation allowBlank="1" showInputMessage="1" showErrorMessage="1" prompt="Corresponde al número de la cuenta de acuerdo al Plan de Cuentas emitido por el CONAC (DOF 22/11/2010)." sqref="B102"/>
    <dataValidation allowBlank="1" showInputMessage="1" showErrorMessage="1" prompt="Especificar origen de dicho recurso: Federal, Estatal, Municipal, Particulares." sqref="D125"/>
    <dataValidation allowBlank="1" showInputMessage="1" showErrorMessage="1" prompt="Características cualitativas significativas que les impacten financieramente." sqref="E125 D102:E102"/>
    <dataValidation allowBlank="1" showInputMessage="1" showErrorMessage="1" prompt="Saldo final del periodo que corresponde la cuenta pública presentada (mensual:  enero, febrero, marzo, etc.; trimestral: 1er, 2do, 3ro. o 4to.)." sqref="C125 C102"/>
  </dataValidations>
  <printOptions horizontalCentered="1"/>
  <pageMargins left="0.70866141732283472" right="0.70866141732283472" top="0.74803149606299213" bottom="0.74803149606299213" header="0.31496062992125984" footer="0.31496062992125984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2021-01-26T18:01:45Z</dcterms:created>
  <dcterms:modified xsi:type="dcterms:W3CDTF">2021-01-26T18:03:56Z</dcterms:modified>
</cp:coreProperties>
</file>