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PAGINA WEB\Información Contable\"/>
    </mc:Choice>
  </mc:AlternateContent>
  <xr:revisionPtr revIDLastSave="0" documentId="13_ncr:1_{EEC1EE30-E315-43EA-A463-8587C04A6291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<sst xmlns="http://schemas.openxmlformats.org/spreadsheetml/2006/main" count="856" uniqueCount="600">
  <si>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</si>
  <si>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</si>
  <si>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</si>
  <si>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</si>
  <si>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</si>
  <si>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</si>
  <si>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</si>
  <si>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</si>
  <si>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</si>
  <si>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</si>
  <si>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</si>
  <si>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</si>
  <si>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</si>
  <si>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</si>
  <si>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</si>
  <si>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</si>
  <si>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</si>
  <si>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</si>
  <si>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</si>
  <si>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</si>
  <si>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</si>
  <si>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</si>
  <si>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</si>
  <si>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</si>
  <si>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</si>
  <si>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</si>
  <si>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</si>
  <si>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</si>
  <si>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</si>
  <si>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</si>
  <si>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</si>
  <si>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</si>
  <si>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</si>
  <si>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</si>
  <si>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</si>
  <si>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</si>
  <si>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</si>
  <si>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</si>
  <si>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</si>
  <si>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</si>
  <si>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</si>
  <si>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</si>
  <si>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</si>
  <si>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</si>
  <si>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</si>
  <si>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</si>
  <si>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</si>
  <si>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</si>
  <si>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</si>
  <si>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</si>
  <si>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</si>
  <si>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</si>
  <si>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</si>
  <si>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</si>
  <si>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</si>
  <si>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</si>
  <si>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</si>
  <si>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</si>
  <si>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</si>
  <si>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</si>
  <si>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</si>
  <si>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</si>
  <si>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</si>
  <si>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</si>
  <si>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</si>
  <si>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</si>
  <si>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</si>
  <si>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</si>
  <si>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</si>
  <si>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</si>
  <si>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</si>
  <si>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</si>
  <si>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</si>
  <si>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</si>
  <si>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</si>
  <si>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</si>
  <si>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</si>
  <si>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</si>
  <si>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</si>
  <si>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</si>
  <si>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</si>
  <si>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</si>
  <si>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</si>
  <si>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</si>
  <si>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</si>
  <si>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</si>
  <si>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</si>
  <si>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</si>
  <si>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</si>
  <si>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</si>
  <si>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</si>
  <si>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</si>
  <si>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</si>
  <si>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</si>
  <si>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</si>
  <si>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</si>
  <si>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</si>
  <si>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</si>
  <si>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</si>
  <si>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</si>
  <si>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</si>
  <si>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</si>
  <si>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</si>
  <si>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</si>
  <si>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</si>
  <si>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</si>
  <si>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</si>
  <si>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</si>
  <si>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</si>
  <si>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</si>
  <si>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</si>
  <si>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</si>
  <si>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</si>
  <si>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</si>
  <si>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</si>
  <si>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</si>
  <si>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</si>
  <si>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</si>
  <si>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</si>
  <si>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</si>
  <si>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</si>
  <si>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</si>
  <si>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</si>
  <si>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</si>
  <si>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</si>
  <si>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</si>
  <si>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</si>
  <si>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</si>
  <si>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</si>
  <si>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</si>
  <si>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</si>
  <si>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</si>
  <si>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</si>
  <si>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</si>
  <si>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</si>
  <si>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</si>
  <si>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</si>
  <si>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</si>
  <si>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</si>
  <si>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</si>
  <si>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</si>
  <si>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</si>
  <si>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</si>
  <si>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</si>
  <si>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</si>
  <si>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</si>
  <si>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</si>
  <si>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</si>
  <si>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</si>
  <si>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</si>
  <si>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</si>
  <si>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</si>
  <si>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</si>
  <si>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</si>
  <si>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</si>
  <si>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</si>
  <si>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</si>
  <si>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</si>
  <si>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</si>
  <si>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</si>
  <si>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</si>
  <si>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</si>
  <si>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</si>
  <si>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</si>
  <si>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</si>
  <si>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</si>
  <si>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</si>
  <si>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</si>
  <si>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</si>
  <si>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</si>
  <si>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</si>
  <si>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</si>
  <si>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</si>
  <si>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</si>
  <si>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</si>
  <si>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</si>
  <si>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</si>
  <si>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</si>
  <si>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</si>
  <si>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</si>
  <si>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</si>
  <si>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</si>
  <si>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</si>
  <si>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</si>
  <si>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</si>
  <si>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</si>
  <si>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</si>
  <si>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</si>
  <si>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</si>
  <si>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</si>
  <si>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</si>
  <si>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</si>
  <si>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</si>
  <si>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</si>
  <si>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</si>
  <si>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</si>
  <si>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</si>
  <si>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</si>
  <si>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</si>
  <si>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</si>
  <si>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</si>
  <si>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</si>
  <si>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</si>
  <si>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</si>
  <si>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</si>
  <si>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</si>
  <si>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</si>
  <si>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</si>
  <si>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</si>
  <si>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</si>
  <si>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</si>
  <si>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</si>
  <si>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</si>
  <si>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</si>
  <si>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</si>
  <si>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</si>
  <si>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</si>
  <si>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</si>
  <si>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</si>
  <si>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</si>
  <si>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</si>
  <si>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</si>
  <si>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</si>
  <si>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</si>
  <si>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</si>
  <si>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</si>
  <si>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</si>
  <si>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</si>
  <si>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</si>
  <si>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</si>
  <si>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</si>
  <si>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</si>
  <si>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</si>
  <si>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</si>
  <si>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</si>
  <si>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</si>
  <si>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</si>
  <si>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</si>
  <si>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</si>
  <si>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</si>
  <si>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</si>
  <si>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</si>
  <si>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</si>
  <si>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</si>
  <si>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</si>
  <si>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</si>
  <si>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</si>
  <si>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</si>
  <si>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</si>
  <si>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</si>
  <si>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</si>
  <si>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</si>
  <si>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</si>
  <si>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</si>
  <si>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</si>
  <si>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</si>
  <si>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</si>
  <si>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</si>
  <si>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</si>
  <si>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</si>
  <si>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</si>
  <si>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</si>
  <si>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</si>
  <si>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</si>
  <si>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</si>
  <si>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</si>
  <si>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</si>
  <si>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</si>
  <si>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</si>
  <si>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</si>
  <si>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</si>
  <si>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</si>
  <si>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</si>
  <si>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</si>
  <si>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</si>
  <si>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</si>
  <si>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</si>
  <si>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</si>
  <si>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</si>
  <si>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</si>
  <si>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</si>
  <si>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</si>
  <si>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</si>
  <si>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</si>
  <si>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</si>
  <si>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</si>
  <si>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</si>
  <si>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</si>
  <si>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</si>
  <si>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</si>
  <si>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</si>
  <si>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</si>
  <si>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</si>
  <si>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</si>
  <si>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</si>
  <si>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</si>
  <si>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</si>
  <si>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</si>
  <si>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</si>
  <si>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</si>
  <si>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</si>
  <si>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</si>
  <si>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</si>
  <si>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</si>
  <si>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</si>
  <si>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</si>
  <si>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</si>
  <si>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</si>
  <si>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</si>
  <si>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</si>
  <si>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</si>
  <si>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</si>
  <si>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</si>
  <si>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</si>
  <si>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</si>
  <si>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</si>
  <si>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</si>
  <si>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</si>
  <si>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</si>
  <si>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</si>
  <si>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</si>
  <si>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</si>
  <si>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</si>
  <si>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</si>
  <si>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</si>
  <si>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</si>
  <si>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</si>
  <si>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</si>
  <si>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</si>
  <si>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</si>
  <si>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</si>
  <si>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</si>
  <si>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</si>
  <si>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</si>
  <si>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</si>
  <si>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</si>
  <si>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</si>
  <si>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</si>
  <si>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</si>
  <si>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</si>
  <si>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</si>
  <si>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</si>
  <si>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</si>
  <si>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</si>
  <si>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</si>
  <si>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</si>
  <si>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</si>
  <si>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</si>
  <si>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</si>
  <si>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</si>
  <si>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</si>
  <si>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</si>
  <si>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</si>
  <si>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</si>
  <si>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</si>
  <si>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</si>
  <si>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</si>
  <si>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</si>
  <si>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</si>
  <si>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</si>
  <si>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</si>
  <si>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</si>
  <si>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</si>
  <si>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</si>
  <si>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</si>
  <si>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</si>
  <si>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</si>
  <si>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</si>
  <si>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</si>
  <si>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</si>
  <si>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</si>
  <si>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</si>
  <si>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</si>
  <si>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</si>
  <si>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</si>
  <si>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</si>
  <si>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</si>
  <si>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</si>
  <si>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</si>
  <si>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</si>
  <si>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</si>
  <si>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</si>
  <si>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</si>
  <si>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</si>
  <si>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</si>
  <si>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</si>
  <si>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</si>
  <si>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</si>
  <si>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</si>
  <si>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</si>
  <si>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</si>
  <si>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</si>
  <si>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</si>
  <si>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</si>
  <si>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</si>
  <si>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</si>
  <si>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</si>
  <si>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</si>
  <si>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</si>
  <si>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</si>
  <si>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</si>
  <si>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</si>
  <si>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</si>
  <si>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</si>
  <si>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</si>
  <si>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</si>
  <si>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</si>
  <si>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</si>
  <si>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</si>
  <si>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</si>
  <si>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</si>
  <si>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</si>
  <si>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</si>
  <si>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</si>
  <si>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</si>
  <si>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</si>
  <si>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</si>
  <si>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</si>
  <si>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</si>
  <si>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</si>
  <si>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</si>
  <si>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</si>
  <si>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</si>
  <si>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</si>
  <si>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</si>
  <si>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</si>
  <si>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</si>
  <si>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</si>
  <si>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</si>
  <si>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</si>
  <si>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</si>
  <si>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</si>
  <si>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</si>
  <si>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</si>
  <si>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</si>
  <si>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</si>
  <si>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</si>
  <si>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</si>
  <si>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</si>
  <si>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</si>
  <si>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</si>
  <si>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</si>
  <si>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</si>
  <si>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</si>
  <si>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</si>
  <si>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</si>
  <si>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</si>
  <si>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</si>
  <si>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</si>
  <si>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</si>
  <si>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</si>
  <si>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</si>
  <si>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</si>
  <si>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</si>
  <si>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</si>
  <si>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</si>
  <si>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</si>
  <si>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</si>
  <si>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</si>
  <si>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</si>
  <si>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</si>
  <si>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</si>
  <si>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</si>
  <si>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</si>
  <si>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</si>
  <si>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</si>
  <si>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</si>
  <si>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</si>
  <si>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</si>
  <si>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</si>
  <si>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</si>
  <si>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</si>
  <si>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</si>
  <si>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</si>
  <si>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</si>
  <si>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</si>
  <si>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</si>
  <si>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</si>
  <si>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</si>
  <si>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</si>
  <si>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</si>
  <si>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</si>
  <si>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</si>
  <si>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</si>
  <si>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</si>
  <si>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</si>
  <si>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</si>
  <si>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</si>
  <si>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</si>
  <si>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</si>
  <si>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</si>
  <si>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</si>
  <si>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</si>
  <si>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</si>
  <si>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</si>
  <si>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</si>
  <si>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</si>
  <si>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</si>
  <si>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</si>
  <si>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</si>
  <si>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</si>
  <si>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</si>
  <si>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</si>
  <si>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</si>
  <si>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</si>
  <si>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</si>
  <si>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</si>
  <si>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</si>
  <si>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</si>
  <si>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</si>
  <si>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</si>
  <si>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</si>
  <si>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</si>
  <si>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</si>
  <si>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</si>
  <si>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</si>
  <si>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</si>
  <si>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</si>
  <si>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</si>
  <si>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</si>
  <si>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</si>
  <si>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</si>
  <si>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</si>
  <si>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</si>
  <si>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</si>
  <si>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</si>
  <si>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</si>
  <si>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</si>
  <si>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</si>
  <si>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</si>
  <si>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</si>
  <si>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</si>
  <si>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</si>
  <si>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</si>
  <si>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</si>
  <si>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</si>
  <si>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</si>
  <si>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</si>
  <si>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</si>
  <si>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</si>
  <si>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</si>
  <si>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</si>
  <si>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</si>
  <si>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</si>
  <si>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</si>
  <si>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</si>
  <si>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</si>
  <si>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</si>
  <si>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</si>
  <si>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</si>
  <si>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</si>
  <si>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</si>
  <si>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</si>
  <si>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</si>
  <si>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</si>
  <si>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</si>
  <si>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</si>
  <si>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</si>
  <si>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</si>
  <si>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</si>
  <si>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</si>
  <si>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</si>
  <si>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</si>
  <si>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</si>
  <si>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</si>
  <si>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</si>
  <si>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</si>
  <si>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</si>
  <si>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</si>
  <si>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</si>
  <si>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</si>
  <si>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</si>
  <si>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</si>
  <si>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</si>
  <si>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</si>
  <si>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</si>
  <si>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</si>
  <si>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</si>
  <si>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</si>
  <si>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</si>
  <si>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</si>
  <si>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</si>
  <si>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</si>
  <si>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</si>
  <si>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</si>
  <si>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</si>
  <si>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</si>
  <si>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</si>
  <si>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</si>
  <si>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</si>
  <si>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</si>
  <si>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</si>
  <si>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</si>
  <si>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</si>
  <si>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</si>
  <si>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</si>
  <si>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ESTATAL DE LA CULTURA DEL ESTADO DE GUANAJUATO</t>
  </si>
  <si>
    <t>Del 1 de Enero al 30 de Septiembre de 2025</t>
  </si>
  <si>
    <t>Bajo protesta de decir verdad declaramos que los Estados Financieros y sus notas, son razonablemente correctos</t>
  </si>
  <si>
    <t xml:space="preserve">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</si>
</sst>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217</xdr:row>
      <xdr:rowOff>95250</xdr:rowOff>
    </xdr:from>
    <xdr:to>
      <xdr:col>3</xdr:col>
      <xdr:colOff>76200</xdr:colOff>
      <xdr:row>224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9501B9B-F38B-4CA0-AA7B-04A238CF6883}"/>
            </a:ext>
          </a:extLst>
        </xdr:cNvPr>
        <xdr:cNvSpPr txBox="1"/>
      </xdr:nvSpPr>
      <xdr:spPr>
        <a:xfrm>
          <a:off x="2333625" y="33480375"/>
          <a:ext cx="4981575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1965158</xdr:colOff>
      <xdr:row>176</xdr:row>
      <xdr:rowOff>0</xdr:rowOff>
    </xdr:from>
    <xdr:to>
      <xdr:col>3</xdr:col>
      <xdr:colOff>1042737</xdr:colOff>
      <xdr:row>182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2B4F7B8-9159-4AF1-BE24-CAE3CC734C6C}"/>
            </a:ext>
          </a:extLst>
        </xdr:cNvPr>
        <xdr:cNvSpPr txBox="1"/>
      </xdr:nvSpPr>
      <xdr:spPr>
        <a:xfrm>
          <a:off x="2636921" y="25105895"/>
          <a:ext cx="4471737" cy="851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1133476</xdr:colOff>
      <xdr:row>35</xdr:row>
      <xdr:rowOff>95250</xdr:rowOff>
    </xdr:from>
    <xdr:to>
      <xdr:col>4</xdr:col>
      <xdr:colOff>400051</xdr:colOff>
      <xdr:row>41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4A090FD-7A5F-4CF1-BF6D-7EC6A9793B92}"/>
            </a:ext>
          </a:extLst>
        </xdr:cNvPr>
        <xdr:cNvSpPr txBox="1"/>
      </xdr:nvSpPr>
      <xdr:spPr>
        <a:xfrm>
          <a:off x="1800226" y="5476875"/>
          <a:ext cx="51054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1781176</xdr:colOff>
      <xdr:row>145</xdr:row>
      <xdr:rowOff>0</xdr:rowOff>
    </xdr:from>
    <xdr:to>
      <xdr:col>3</xdr:col>
      <xdr:colOff>1057276</xdr:colOff>
      <xdr:row>151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6005390-0776-48E1-A2D7-B0E596F2833A}"/>
            </a:ext>
          </a:extLst>
        </xdr:cNvPr>
        <xdr:cNvSpPr txBox="1"/>
      </xdr:nvSpPr>
      <xdr:spPr>
        <a:xfrm>
          <a:off x="2447926" y="21097875"/>
          <a:ext cx="45339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828676</xdr:colOff>
      <xdr:row>28</xdr:row>
      <xdr:rowOff>66675</xdr:rowOff>
    </xdr:from>
    <xdr:to>
      <xdr:col>3</xdr:col>
      <xdr:colOff>228601</xdr:colOff>
      <xdr:row>34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1749C2F-C747-4FE9-8286-CCB4461B7B04}"/>
            </a:ext>
          </a:extLst>
        </xdr:cNvPr>
        <xdr:cNvSpPr txBox="1"/>
      </xdr:nvSpPr>
      <xdr:spPr>
        <a:xfrm>
          <a:off x="1057276" y="4495800"/>
          <a:ext cx="47815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2</xdr:col>
      <xdr:colOff>638175</xdr:colOff>
      <xdr:row>52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149039D-1507-4470-A8D6-DD4972593B92}"/>
            </a:ext>
          </a:extLst>
        </xdr:cNvPr>
        <xdr:cNvSpPr txBox="1"/>
      </xdr:nvSpPr>
      <xdr:spPr>
        <a:xfrm>
          <a:off x="238125" y="6848475"/>
          <a:ext cx="47815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2581275</xdr:colOff>
      <xdr:row>61</xdr:row>
      <xdr:rowOff>123825</xdr:rowOff>
    </xdr:from>
    <xdr:to>
      <xdr:col>4</xdr:col>
      <xdr:colOff>57150</xdr:colOff>
      <xdr:row>67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F564AF-862D-4DE8-81DE-672C59AB5936}"/>
            </a:ext>
          </a:extLst>
        </xdr:cNvPr>
        <xdr:cNvSpPr txBox="1"/>
      </xdr:nvSpPr>
      <xdr:spPr>
        <a:xfrm>
          <a:off x="3248025" y="9124950"/>
          <a:ext cx="47815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B22" sqref="B2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3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showGridLines="0" topLeftCell="A184" zoomScaleNormal="100" workbookViewId="0">
      <selection activeCell="B206" sqref="B20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3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18916172.09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3429694.85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3429694.85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3429694.85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15486199.060000001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15486199.060000001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15486199.060000001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278.18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278.18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278.18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26852216.120000001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15794123.520000001</v>
      </c>
      <c r="D95" s="112">
        <f>C95/$C$94</f>
        <v>0.58818696562762507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14708086.440000001</v>
      </c>
      <c r="D96" s="112">
        <f t="shared" ref="D96:D159" si="0">C96/$C$94</f>
        <v>0.54774199545657465</v>
      </c>
      <c r="E96" s="41"/>
    </row>
    <row r="97" spans="1:5" x14ac:dyDescent="0.2">
      <c r="A97" s="43">
        <v>5111</v>
      </c>
      <c r="B97" s="41" t="s">
        <v>280</v>
      </c>
      <c r="C97" s="141">
        <v>96477.3</v>
      </c>
      <c r="D97" s="44">
        <f t="shared" si="0"/>
        <v>3.5928989834154517E-3</v>
      </c>
      <c r="E97" s="41"/>
    </row>
    <row r="98" spans="1:5" x14ac:dyDescent="0.2">
      <c r="A98" s="43">
        <v>5112</v>
      </c>
      <c r="B98" s="41" t="s">
        <v>281</v>
      </c>
      <c r="C98" s="141">
        <v>11820802.15</v>
      </c>
      <c r="D98" s="44">
        <f t="shared" si="0"/>
        <v>0.44021700470359537</v>
      </c>
      <c r="E98" s="41"/>
    </row>
    <row r="99" spans="1:5" x14ac:dyDescent="0.2">
      <c r="A99" s="43">
        <v>5113</v>
      </c>
      <c r="B99" s="41" t="s">
        <v>282</v>
      </c>
      <c r="C99" s="141">
        <v>85096.34</v>
      </c>
      <c r="D99" s="44">
        <f t="shared" si="0"/>
        <v>3.1690620848466491E-3</v>
      </c>
      <c r="E99" s="41"/>
    </row>
    <row r="100" spans="1:5" x14ac:dyDescent="0.2">
      <c r="A100" s="43">
        <v>5114</v>
      </c>
      <c r="B100" s="41" t="s">
        <v>283</v>
      </c>
      <c r="C100" s="141">
        <v>2486729.17</v>
      </c>
      <c r="D100" s="44">
        <f t="shared" si="0"/>
        <v>9.2607967956426521E-2</v>
      </c>
      <c r="E100" s="41"/>
    </row>
    <row r="101" spans="1:5" x14ac:dyDescent="0.2">
      <c r="A101" s="43">
        <v>5115</v>
      </c>
      <c r="B101" s="41" t="s">
        <v>284</v>
      </c>
      <c r="C101" s="141">
        <v>218981.48</v>
      </c>
      <c r="D101" s="44">
        <f t="shared" si="0"/>
        <v>8.1550617282906031E-3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0</v>
      </c>
      <c r="D103" s="112">
        <f t="shared" si="0"/>
        <v>0</v>
      </c>
      <c r="E103" s="41"/>
    </row>
    <row r="104" spans="1:5" x14ac:dyDescent="0.2">
      <c r="A104" s="43">
        <v>5121</v>
      </c>
      <c r="B104" s="41" t="s">
        <v>287</v>
      </c>
      <c r="C104" s="141">
        <v>0</v>
      </c>
      <c r="D104" s="44">
        <f t="shared" si="0"/>
        <v>0</v>
      </c>
      <c r="E104" s="41"/>
    </row>
    <row r="105" spans="1:5" x14ac:dyDescent="0.2">
      <c r="A105" s="43">
        <v>5122</v>
      </c>
      <c r="B105" s="41" t="s">
        <v>288</v>
      </c>
      <c r="C105" s="141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1">
        <v>0</v>
      </c>
      <c r="D109" s="44">
        <f t="shared" si="0"/>
        <v>0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1086037.08</v>
      </c>
      <c r="D113" s="112">
        <f t="shared" si="0"/>
        <v>4.0444970171050448E-2</v>
      </c>
      <c r="E113" s="41"/>
    </row>
    <row r="114" spans="1:5" x14ac:dyDescent="0.2">
      <c r="A114" s="43">
        <v>5131</v>
      </c>
      <c r="B114" s="41" t="s">
        <v>297</v>
      </c>
      <c r="C114" s="141">
        <v>0</v>
      </c>
      <c r="D114" s="44">
        <f t="shared" si="0"/>
        <v>0</v>
      </c>
      <c r="E114" s="41"/>
    </row>
    <row r="115" spans="1:5" x14ac:dyDescent="0.2">
      <c r="A115" s="43">
        <v>5132</v>
      </c>
      <c r="B115" s="41" t="s">
        <v>298</v>
      </c>
      <c r="C115" s="141">
        <v>90447.31</v>
      </c>
      <c r="D115" s="44">
        <f t="shared" si="0"/>
        <v>3.3683368849632212E-3</v>
      </c>
      <c r="E115" s="41"/>
    </row>
    <row r="116" spans="1:5" x14ac:dyDescent="0.2">
      <c r="A116" s="43">
        <v>5133</v>
      </c>
      <c r="B116" s="41" t="s">
        <v>299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1">
        <v>0</v>
      </c>
      <c r="D117" s="44">
        <f t="shared" si="0"/>
        <v>0</v>
      </c>
      <c r="E117" s="41"/>
    </row>
    <row r="118" spans="1:5" x14ac:dyDescent="0.2">
      <c r="A118" s="43">
        <v>5135</v>
      </c>
      <c r="B118" s="41" t="s">
        <v>301</v>
      </c>
      <c r="C118" s="141">
        <v>676953.75</v>
      </c>
      <c r="D118" s="44">
        <f t="shared" si="0"/>
        <v>2.5210349379535681E-2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1">
        <v>0</v>
      </c>
      <c r="D121" s="44">
        <f t="shared" si="0"/>
        <v>0</v>
      </c>
      <c r="E121" s="41"/>
    </row>
    <row r="122" spans="1:5" x14ac:dyDescent="0.2">
      <c r="A122" s="43">
        <v>5139</v>
      </c>
      <c r="B122" s="41" t="s">
        <v>305</v>
      </c>
      <c r="C122" s="141">
        <v>318636.02</v>
      </c>
      <c r="D122" s="44">
        <f t="shared" si="0"/>
        <v>1.1866283906551546E-2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27900</v>
      </c>
      <c r="D123" s="112">
        <f t="shared" si="0"/>
        <v>1.0390203875656873E-3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27900</v>
      </c>
      <c r="D133" s="112">
        <f t="shared" si="0"/>
        <v>1.0390203875656873E-3</v>
      </c>
      <c r="E133" s="41"/>
    </row>
    <row r="134" spans="1:5" x14ac:dyDescent="0.2">
      <c r="A134" s="43">
        <v>5241</v>
      </c>
      <c r="B134" s="41" t="s">
        <v>315</v>
      </c>
      <c r="C134" s="141">
        <v>27900</v>
      </c>
      <c r="D134" s="44">
        <f t="shared" si="0"/>
        <v>1.0390203875656873E-3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11030192.6</v>
      </c>
      <c r="D181" s="112">
        <f t="shared" si="1"/>
        <v>0.41077401398480923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69931.820000000007</v>
      </c>
      <c r="D182" s="112">
        <f t="shared" si="1"/>
        <v>2.6043221046442256E-3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69931.820000000007</v>
      </c>
      <c r="D190" s="44">
        <f t="shared" si="1"/>
        <v>2.6043221046442256E-3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10960260.779999999</v>
      </c>
      <c r="D200" s="112">
        <f t="shared" si="1"/>
        <v>0.40816969188016494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10960261.76</v>
      </c>
      <c r="D207" s="44">
        <f t="shared" si="1"/>
        <v>0.40816972837622162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-0.98</v>
      </c>
      <c r="D209" s="44">
        <f t="shared" si="1"/>
        <v>-3.6496056624171097E-8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0" orientation="portrait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showGridLines="0" topLeftCell="A7" zoomScale="95" zoomScaleNormal="95" workbookViewId="0">
      <selection activeCell="C33" sqref="C3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3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4.6900000000000004</v>
      </c>
      <c r="D15" s="143">
        <v>27476.880000000001</v>
      </c>
      <c r="E15" s="143">
        <v>505606.74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20526.37</v>
      </c>
      <c r="D20" s="143">
        <v>20526.37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57361.88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137</v>
      </c>
      <c r="C33" s="143">
        <v>57361.88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14867417.220000001</v>
      </c>
      <c r="E46" s="14" t="str">
        <f>IF(OR(C46&lt;&gt;0),"","SIN INFORMACIÓN QUE REVELAR")</f>
        <v/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10257640.09</v>
      </c>
      <c r="D56" s="143">
        <f>SUM(D57:D63)</f>
        <v>0</v>
      </c>
      <c r="E56" s="143">
        <f>SUM(E57:E63)</f>
        <v>5981769.2300000004</v>
      </c>
      <c r="F56" s="143"/>
    </row>
    <row r="57" spans="1:10" x14ac:dyDescent="0.2">
      <c r="A57" s="16">
        <v>1231</v>
      </c>
      <c r="B57" s="14" t="s">
        <v>150</v>
      </c>
      <c r="C57" s="143">
        <v>462255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9795385.0899999999</v>
      </c>
      <c r="D59" s="143">
        <v>0</v>
      </c>
      <c r="E59" s="143">
        <v>5981769.2300000004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  <c r="F63" s="143"/>
    </row>
    <row r="64" spans="1:10" x14ac:dyDescent="0.2">
      <c r="A64" s="16">
        <v>1240</v>
      </c>
      <c r="B64" s="14" t="s">
        <v>157</v>
      </c>
      <c r="C64" s="143">
        <f>SUM(C65:C72)</f>
        <v>154109774.19999999</v>
      </c>
      <c r="D64" s="143">
        <f t="shared" ref="D64:E64" si="0">SUM(D65:D72)</f>
        <v>0</v>
      </c>
      <c r="E64" s="143">
        <f t="shared" si="0"/>
        <v>58807582.129999995</v>
      </c>
      <c r="F64" s="143"/>
    </row>
    <row r="65" spans="1:9" x14ac:dyDescent="0.2">
      <c r="A65" s="16">
        <v>1241</v>
      </c>
      <c r="B65" s="14" t="s">
        <v>158</v>
      </c>
      <c r="C65" s="143">
        <v>19623712.260000002</v>
      </c>
      <c r="D65" s="143">
        <v>0</v>
      </c>
      <c r="E65" s="143">
        <v>14916151.720000001</v>
      </c>
      <c r="F65" s="143"/>
    </row>
    <row r="66" spans="1:9" x14ac:dyDescent="0.2">
      <c r="A66" s="16">
        <v>1242</v>
      </c>
      <c r="B66" s="14" t="s">
        <v>159</v>
      </c>
      <c r="C66" s="143">
        <v>8758858.9299999997</v>
      </c>
      <c r="D66" s="143">
        <v>0</v>
      </c>
      <c r="E66" s="143">
        <v>8445814.25</v>
      </c>
      <c r="F66" s="143"/>
    </row>
    <row r="67" spans="1:9" x14ac:dyDescent="0.2">
      <c r="A67" s="16">
        <v>1243</v>
      </c>
      <c r="B67" s="14" t="s">
        <v>160</v>
      </c>
      <c r="C67" s="143">
        <v>515506.36</v>
      </c>
      <c r="D67" s="143">
        <v>0</v>
      </c>
      <c r="E67" s="143">
        <v>446289.24</v>
      </c>
      <c r="F67" s="143"/>
    </row>
    <row r="68" spans="1:9" x14ac:dyDescent="0.2">
      <c r="A68" s="16">
        <v>1244</v>
      </c>
      <c r="B68" s="14" t="s">
        <v>161</v>
      </c>
      <c r="C68" s="143">
        <v>15425722.91</v>
      </c>
      <c r="D68" s="143">
        <v>0</v>
      </c>
      <c r="E68" s="143">
        <v>11124759.24</v>
      </c>
      <c r="F68" s="143"/>
    </row>
    <row r="69" spans="1:9" x14ac:dyDescent="0.2">
      <c r="A69" s="16">
        <v>1245</v>
      </c>
      <c r="B69" s="14" t="s">
        <v>162</v>
      </c>
      <c r="C69" s="143">
        <v>158850.60999999999</v>
      </c>
      <c r="D69" s="143">
        <v>0</v>
      </c>
      <c r="E69" s="143">
        <v>158850.60999999999</v>
      </c>
      <c r="F69" s="143"/>
    </row>
    <row r="70" spans="1:9" x14ac:dyDescent="0.2">
      <c r="A70" s="16">
        <v>1246</v>
      </c>
      <c r="B70" s="14" t="s">
        <v>163</v>
      </c>
      <c r="C70" s="143">
        <v>11770909.02</v>
      </c>
      <c r="D70" s="143">
        <v>0</v>
      </c>
      <c r="E70" s="143">
        <v>9942311.8100000005</v>
      </c>
      <c r="F70" s="143"/>
    </row>
    <row r="71" spans="1:9" x14ac:dyDescent="0.2">
      <c r="A71" s="16">
        <v>1247</v>
      </c>
      <c r="B71" s="14" t="s">
        <v>164</v>
      </c>
      <c r="C71" s="143">
        <v>97856214.109999999</v>
      </c>
      <c r="D71" s="143">
        <v>0</v>
      </c>
      <c r="E71" s="143">
        <v>13773405.26</v>
      </c>
      <c r="F71" s="143"/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  <c r="F72" s="143"/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17874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3">
        <v>17874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888646.74</v>
      </c>
      <c r="D110" s="143">
        <f>SUM(D111:D119)</f>
        <v>888646.74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1003.45</v>
      </c>
      <c r="D111" s="143">
        <f>C111</f>
        <v>1003.45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0</v>
      </c>
      <c r="D112" s="143">
        <f t="shared" ref="D112:D119" si="1">C112</f>
        <v>0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87453.55</v>
      </c>
      <c r="D114" s="143">
        <f t="shared" si="1"/>
        <v>87453.55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82717.23</v>
      </c>
      <c r="D117" s="143">
        <f t="shared" si="1"/>
        <v>82717.23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717472.51</v>
      </c>
      <c r="D119" s="143">
        <f t="shared" si="1"/>
        <v>717472.51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showGridLines="0" zoomScaleNormal="100" workbookViewId="0">
      <selection activeCell="C31" sqref="C3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3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147420570.28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6515616.6399999997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-7936044.0300000003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-381531.89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showGridLines="0" topLeftCell="A95" zoomScaleNormal="100" workbookViewId="0">
      <selection activeCell="B130" sqref="B130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3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223.64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31966010.649999999</v>
      </c>
      <c r="D10" s="146">
        <v>69647855.159999996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31966010.649999999</v>
      </c>
      <c r="D16" s="147">
        <f>SUM(D9:D15)</f>
        <v>69648078.799999997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535987.47</v>
      </c>
      <c r="D21" s="147">
        <f>SUM(D22:D28)</f>
        <v>36617067.700000003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535987.47</v>
      </c>
      <c r="D27" s="146">
        <v>36617067.700000003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11294.11</v>
      </c>
      <c r="D29" s="147">
        <f>SUM(D30:D37)</f>
        <v>6053947.0499999998</v>
      </c>
    </row>
    <row r="30" spans="1:5" x14ac:dyDescent="0.2">
      <c r="A30" s="26">
        <v>1241</v>
      </c>
      <c r="B30" s="22" t="s">
        <v>158</v>
      </c>
      <c r="C30" s="146">
        <v>11294.11</v>
      </c>
      <c r="D30" s="146">
        <v>570629.39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18883.87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5035274.6399999997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38484.75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390674.4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547281.57999999996</v>
      </c>
      <c r="D44" s="147">
        <f>D21+D29+D38</f>
        <v>42671014.75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-7936044.0300000003</v>
      </c>
      <c r="D48" s="147">
        <v>9739857.8699999992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11030192.6</v>
      </c>
      <c r="D49" s="147">
        <f>D54+D66+D94+D97+D50</f>
        <v>22701255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11030192.6</v>
      </c>
      <c r="D66" s="147">
        <f>D67+D76+D79+D85</f>
        <v>21223899.210000001</v>
      </c>
    </row>
    <row r="67" spans="1:4" x14ac:dyDescent="0.2">
      <c r="A67" s="26">
        <v>5510</v>
      </c>
      <c r="B67" s="22" t="s">
        <v>358</v>
      </c>
      <c r="C67" s="146">
        <f>SUM(C68:C75)</f>
        <v>69931.820000000007</v>
      </c>
      <c r="D67" s="146">
        <f>SUM(D68:D75)</f>
        <v>3703567.15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301107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2775341.73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69931.820000000007</v>
      </c>
      <c r="D75" s="146">
        <v>627118.42000000004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10960260.779999999</v>
      </c>
      <c r="D85" s="146">
        <f>SUM(D86:D93)</f>
        <v>17520332.060000002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10960261.76</v>
      </c>
      <c r="D92" s="146">
        <v>17520335.710000001</v>
      </c>
    </row>
    <row r="93" spans="1:4" x14ac:dyDescent="0.2">
      <c r="A93" s="26">
        <v>5599</v>
      </c>
      <c r="B93" s="22" t="s">
        <v>381</v>
      </c>
      <c r="C93" s="146">
        <v>-0.98</v>
      </c>
      <c r="D93" s="146">
        <v>-3.65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1477355.79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107034.75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1362126.73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8194.31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22400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22400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22400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3094148.5699999994</v>
      </c>
      <c r="D139" s="147">
        <f>D48+D49-D103-D106</f>
        <v>32418712.869999997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zoomScaleNormal="100" workbookViewId="0">
      <selection activeCell="B23" sqref="B23:B24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18916172.09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18916172.09</v>
      </c>
    </row>
    <row r="23" spans="1:3" x14ac:dyDescent="0.2">
      <c r="B23" s="30" t="s">
        <v>598</v>
      </c>
    </row>
    <row r="24" spans="1:3" x14ac:dyDescent="0.2">
      <c r="B24" s="30" t="s">
        <v>599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94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7" zoomScaleNormal="100" workbookViewId="0">
      <selection activeCell="A45" sqref="A45:XFD45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17205539.050000001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1383515.5299999998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11294.11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535987.47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836233.95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11030192.6</v>
      </c>
    </row>
    <row r="32" spans="1:3" x14ac:dyDescent="0.2">
      <c r="A32" s="76" t="s">
        <v>470</v>
      </c>
      <c r="B32" s="63" t="s">
        <v>358</v>
      </c>
      <c r="C32" s="93">
        <v>69931.820000000007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10960260.779999999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26852216.120000001</v>
      </c>
    </row>
    <row r="42" spans="1:3" x14ac:dyDescent="0.2">
      <c r="B42" s="30" t="s">
        <v>598</v>
      </c>
    </row>
    <row r="43" spans="1:3" x14ac:dyDescent="0.2">
      <c r="B43" s="30" t="s">
        <v>599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showGridLines="0" tabSelected="1" zoomScaleNormal="100" workbookViewId="0">
      <selection activeCell="F30" sqref="F30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8178854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-11986476.050000001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22723794.140000001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-18916172.09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-8178854</v>
      </c>
    </row>
    <row r="51" spans="1:3" x14ac:dyDescent="0.2">
      <c r="A51" s="22">
        <v>8220</v>
      </c>
      <c r="B51" s="103" t="s">
        <v>46</v>
      </c>
      <c r="C51" s="160">
        <v>10998430.039999999</v>
      </c>
    </row>
    <row r="52" spans="1:3" x14ac:dyDescent="0.2">
      <c r="A52" s="22">
        <v>8230</v>
      </c>
      <c r="B52" s="103" t="s">
        <v>594</v>
      </c>
      <c r="C52" s="160">
        <v>-20025894.039999999</v>
      </c>
    </row>
    <row r="53" spans="1:3" x14ac:dyDescent="0.2">
      <c r="A53" s="22">
        <v>8240</v>
      </c>
      <c r="B53" s="103" t="s">
        <v>45</v>
      </c>
      <c r="C53" s="160">
        <v>778.95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17205539.050000001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9" scale="3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2025-10-28T16:22:52Z</cp:lastPrinted>
  <dcterms:created xsi:type="dcterms:W3CDTF">2012-12-11T20:36:24Z</dcterms:created>
  <dcterms:modified xsi:type="dcterms:W3CDTF">2025-11-04T20:23:05Z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