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JUNIO 2018\INFORMACION PORTAL JUNIO 2018\INFORMACION CONTABLE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D31" i="1"/>
  <c r="G31" i="1" s="1"/>
  <c r="H31" i="1" s="1"/>
  <c r="D30" i="1"/>
  <c r="G30" i="1" s="1"/>
  <c r="H30" i="1" s="1"/>
  <c r="G29" i="1"/>
  <c r="H29" i="1" s="1"/>
  <c r="D29" i="1"/>
  <c r="D28" i="1"/>
  <c r="G28" i="1" s="1"/>
  <c r="H28" i="1" s="1"/>
  <c r="D27" i="1"/>
  <c r="G27" i="1" s="1"/>
  <c r="H27" i="1" s="1"/>
  <c r="D26" i="1"/>
  <c r="G26" i="1" s="1"/>
  <c r="H26" i="1" s="1"/>
  <c r="F24" i="1"/>
  <c r="E24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H17" i="1" s="1"/>
  <c r="G16" i="1"/>
  <c r="H16" i="1" s="1"/>
  <c r="D16" i="1"/>
  <c r="K15" i="1"/>
  <c r="G14" i="1"/>
  <c r="H14" i="1" s="1"/>
  <c r="F14" i="1"/>
  <c r="E14" i="1"/>
  <c r="D14" i="1"/>
  <c r="G13" i="1"/>
  <c r="F12" i="1"/>
  <c r="E12" i="1"/>
  <c r="K18" i="1" l="1"/>
  <c r="H18" i="1"/>
  <c r="H22" i="1"/>
  <c r="K22" i="1"/>
  <c r="H19" i="1"/>
  <c r="K19" i="1"/>
  <c r="K34" i="1"/>
  <c r="H34" i="1"/>
  <c r="H20" i="1"/>
  <c r="K20" i="1"/>
  <c r="K21" i="1"/>
  <c r="H21" i="1"/>
  <c r="D24" i="1"/>
  <c r="G24" i="1" s="1"/>
  <c r="H24" i="1" s="1"/>
  <c r="D12" i="1" l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<sst xmlns="http://schemas.openxmlformats.org/spreadsheetml/2006/main" count="39" uniqueCount="38">
  <si>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</si>
  <si>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2018</t>
  </si>
  <si>
    <t>(Pesos)</t>
  </si>
  <si>
    <t>Ente Público:</t>
  </si>
  <si>
    <t>INSTITUTO ESTATAL DE LA CULTURA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</si>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</sst>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1%20NORA/ESTADOS%20FINANCIEROS%202018/INFORMACI&#211;N%20FINANCIERA%20JUNIO%202018/DGCG/Formatos%20Fros%20y%20Pptales%20IEC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 (2)"/>
      <sheetName val="BMu"/>
      <sheetName val="BInmu (2)"/>
      <sheetName val="BInmu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>
        <row r="16">
          <cell r="E16">
            <v>60263123.280000001</v>
          </cell>
        </row>
        <row r="17">
          <cell r="E17">
            <v>786621.75</v>
          </cell>
        </row>
        <row r="18">
          <cell r="D18">
            <v>23357681.530000001</v>
          </cell>
          <cell r="E18">
            <v>25091619.800000001</v>
          </cell>
        </row>
        <row r="19">
          <cell r="D19">
            <v>464388.29</v>
          </cell>
          <cell r="E19">
            <v>479547.69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41833.94</v>
          </cell>
        </row>
        <row r="29">
          <cell r="E29">
            <v>32993647.07</v>
          </cell>
        </row>
        <row r="30">
          <cell r="E30">
            <v>0</v>
          </cell>
        </row>
        <row r="31">
          <cell r="E31">
            <v>73228555.659999996</v>
          </cell>
        </row>
        <row r="32">
          <cell r="E32">
            <v>167527214.09</v>
          </cell>
        </row>
        <row r="33">
          <cell r="E33">
            <v>0</v>
          </cell>
        </row>
        <row r="34">
          <cell r="E34">
            <v>-73261927.689999998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85" zoomScaleNormal="85" workbookViewId="0">
      <selection activeCell="K25" sqref="K25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287150235.58999997</v>
      </c>
      <c r="E12" s="31">
        <f>+E14+E24</f>
        <v>538935641.06999993</v>
      </c>
      <c r="F12" s="31">
        <f>+F14+F24</f>
        <v>526110033.5</v>
      </c>
      <c r="G12" s="31">
        <f>+D12+E12-F12</f>
        <v>299975843.15999985</v>
      </c>
      <c r="H12" s="31">
        <f>+G12-D12</f>
        <v>12825607.569999874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86662746.459999993</v>
      </c>
      <c r="E14" s="36">
        <f>SUM(E16:E22)</f>
        <v>450078074.93999994</v>
      </c>
      <c r="F14" s="36">
        <f>SUM(F16:F22)</f>
        <v>425748632.39999998</v>
      </c>
      <c r="G14" s="31">
        <f>+D14+E14-F14</f>
        <v>110992188.99999994</v>
      </c>
      <c r="H14" s="36">
        <f>+G14-D14</f>
        <v>24329442.539999947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 t="str">
        <f>IF(G15=[1]ESF!D15," ","Error")</f>
        <v xml:space="preserve"> </v>
      </c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60263123.280000001</v>
      </c>
      <c r="E16" s="44">
        <v>233016192.94999999</v>
      </c>
      <c r="F16" s="44">
        <v>209603873.94</v>
      </c>
      <c r="G16" s="45">
        <f>+D16+E16-F16</f>
        <v>83675442.290000021</v>
      </c>
      <c r="H16" s="45">
        <f t="shared" ref="H16:H22" si="0">+G16-D16</f>
        <v>23412319.01000002</v>
      </c>
      <c r="I16" s="42"/>
      <c r="J16" s="5"/>
      <c r="K16" s="38"/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786621.75</v>
      </c>
      <c r="E17" s="44">
        <v>203608369.84999999</v>
      </c>
      <c r="F17" s="44">
        <v>200900314.71000001</v>
      </c>
      <c r="G17" s="45">
        <f t="shared" ref="G17:G22" si="1">+D17+E17-F17</f>
        <v>3494676.8899999857</v>
      </c>
      <c r="H17" s="45">
        <f t="shared" si="0"/>
        <v>2708055.1399999857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25091619.800000001</v>
      </c>
      <c r="E18" s="44">
        <v>13453512.140000001</v>
      </c>
      <c r="F18" s="44">
        <v>15187450.41</v>
      </c>
      <c r="G18" s="45">
        <f t="shared" si="1"/>
        <v>23357681.529999997</v>
      </c>
      <c r="H18" s="45">
        <f t="shared" si="0"/>
        <v>-1733938.2700000033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479547.69</v>
      </c>
      <c r="E19" s="44">
        <v>0</v>
      </c>
      <c r="F19" s="44">
        <v>15159.4</v>
      </c>
      <c r="G19" s="45">
        <f t="shared" si="1"/>
        <v>464388.29</v>
      </c>
      <c r="H19" s="45">
        <f t="shared" si="0"/>
        <v>-15159.400000000023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0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0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41833.94</v>
      </c>
      <c r="E22" s="44">
        <v>0</v>
      </c>
      <c r="F22" s="44">
        <v>41833.94</v>
      </c>
      <c r="G22" s="45">
        <f t="shared" si="1"/>
        <v>0</v>
      </c>
      <c r="H22" s="45">
        <f t="shared" si="0"/>
        <v>-41833.94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200487489.13</v>
      </c>
      <c r="E24" s="36">
        <f>SUM(E26:E34)</f>
        <v>88857566.129999995</v>
      </c>
      <c r="F24" s="36">
        <f>SUM(F26:F34)</f>
        <v>100361401.10000001</v>
      </c>
      <c r="G24" s="36">
        <f>+D24+E24-F24</f>
        <v>188983654.15999997</v>
      </c>
      <c r="H24" s="36">
        <f>+G24-D24</f>
        <v>-11503834.970000029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32993647.07</v>
      </c>
      <c r="E26" s="44">
        <v>22579513.82</v>
      </c>
      <c r="F26" s="44">
        <v>16539046.07</v>
      </c>
      <c r="G26" s="45">
        <f>+D26+E26-F26</f>
        <v>39034114.82</v>
      </c>
      <c r="H26" s="45">
        <f>+G26-D26</f>
        <v>6040467.75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2">+D27+E27-F27</f>
        <v>0</v>
      </c>
      <c r="H27" s="45">
        <f t="shared" ref="H27:H34" si="3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73228555.659999996</v>
      </c>
      <c r="E28" s="44">
        <v>50754936.299999997</v>
      </c>
      <c r="F28" s="44">
        <v>70331078.290000007</v>
      </c>
      <c r="G28" s="45">
        <f t="shared" si="2"/>
        <v>53652413.669999987</v>
      </c>
      <c r="H28" s="45">
        <f t="shared" si="3"/>
        <v>-19576141.99000001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167527214.09</v>
      </c>
      <c r="E29" s="44">
        <v>6032879.8200000003</v>
      </c>
      <c r="F29" s="44">
        <v>13491276.74</v>
      </c>
      <c r="G29" s="45">
        <f t="shared" si="2"/>
        <v>160068817.16999999</v>
      </c>
      <c r="H29" s="45">
        <f t="shared" si="3"/>
        <v>-7458396.9200000167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2"/>
        <v>0</v>
      </c>
      <c r="H30" s="45">
        <f t="shared" si="3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-73261927.689999998</v>
      </c>
      <c r="E31" s="44">
        <v>9490236.1899999995</v>
      </c>
      <c r="F31" s="44">
        <v>0</v>
      </c>
      <c r="G31" s="45">
        <f t="shared" si="2"/>
        <v>-63771691.5</v>
      </c>
      <c r="H31" s="45">
        <f t="shared" si="3"/>
        <v>9490236.1899999976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2"/>
        <v>0</v>
      </c>
      <c r="H32" s="45">
        <f t="shared" si="3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2"/>
        <v>0</v>
      </c>
      <c r="H33" s="45">
        <f t="shared" si="3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2"/>
        <v>0</v>
      </c>
      <c r="H34" s="45">
        <f t="shared" si="3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2018-07-20T18:55:07Z</dcterms:created>
  <dcterms:modified xsi:type="dcterms:W3CDTF">2018-07-20T18:55:26Z</dcterms:modified>
</cp:coreProperties>
</file>