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40" yWindow="1500" windowWidth="18855" windowHeight="65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33" i="1"/>
  <c r="H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G23"/>
  <c r="F23"/>
  <c r="H21"/>
  <c r="L21" s="1"/>
  <c r="I20"/>
  <c r="H20"/>
  <c r="L20" s="1"/>
  <c r="H19"/>
  <c r="L19" s="1"/>
  <c r="I18"/>
  <c r="H18"/>
  <c r="L18" s="1"/>
  <c r="I17"/>
  <c r="H17"/>
  <c r="I16"/>
  <c r="H16"/>
  <c r="H15"/>
  <c r="L15" s="1"/>
  <c r="L14"/>
  <c r="G13"/>
  <c r="F13"/>
  <c r="H13" s="1"/>
  <c r="I13" s="1"/>
  <c r="E13"/>
  <c r="H12"/>
  <c r="G11"/>
  <c r="F11"/>
  <c r="I33" l="1"/>
  <c r="L33"/>
  <c r="I15"/>
  <c r="I19"/>
  <c r="I21"/>
  <c r="E23"/>
  <c r="H23" l="1"/>
  <c r="I23" s="1"/>
  <c r="E11"/>
  <c r="H11" s="1"/>
  <c r="I11" s="1"/>
</calcChain>
</file>

<file path=xl/sharedStrings.xml><?xml version="1.0" encoding="utf-8"?>
<sst xmlns="http://schemas.openxmlformats.org/spreadsheetml/2006/main" count="39" uniqueCount="38">
  <si>
    <t>ESTADO ANALÍTICO DEL ACTIVO</t>
  </si>
  <si>
    <t>Del 1 de Enero al 30 de Septiembre de 2020</t>
  </si>
  <si>
    <t>(Pesos)</t>
  </si>
  <si>
    <t>Ente Público:</t>
  </si>
  <si>
    <t>INSTITUTO ESTATAL DE LA CULTURA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</si>
  <si>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</si>
  <si>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</si>
  <si>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</si>
  <si>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</si>
  <si>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</si>
  <si>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</si>
  <si>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</si>
  <si>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</si>
  <si>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</si>
  <si>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</si>
  <si>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</si>
  <si>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</si>
  <si>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</si>
  <si>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</si>
  <si>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</si>
  <si>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</si>
  <si>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</si>
  <si>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</si>
  <si>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</si>
  <si>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</si>
  <si>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</si>
  <si>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</si>
  <si>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</si>
  <si>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</si>
  <si>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</si>
  <si>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</si>
  <si>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</si>
  <si>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</si>
  <si>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</si>
  <si>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María Adriana Camarena de Obeso</t>
  </si>
  <si>
    <t>Ma. Guadalupe Martha Saucedo Serrano</t>
  </si>
  <si>
    <t>Directora General</t>
  </si>
  <si>
    <t>Directora de Administración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</si>
</sst>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70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3" fillId="3" borderId="0" xfId="0" applyFont="1" applyFill="1"/>
    <xf numFmtId="0" fontId="3" fillId="3" borderId="0" xfId="0" applyFont="1" applyFill="1" applyBorder="1"/>
    <xf numFmtId="0" fontId="2" fillId="2" borderId="0" xfId="2" applyFont="1" applyFill="1" applyBorder="1" applyAlignment="1">
      <alignment horizontal="center"/>
    </xf>
    <xf numFmtId="0" fontId="2" fillId="3" borderId="0" xfId="3" applyNumberFormat="1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0" xfId="0" applyNumberFormat="1" applyFont="1" applyFill="1" applyBorder="1" applyAlignment="1" applyProtection="1">
      <protection locked="0"/>
    </xf>
    <xf numFmtId="0" fontId="2" fillId="3" borderId="0" xfId="3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3" borderId="7" xfId="3" applyNumberFormat="1" applyFont="1" applyFill="1" applyBorder="1" applyAlignment="1">
      <alignment horizontal="center" vertical="center"/>
    </xf>
    <xf numFmtId="0" fontId="2" fillId="3" borderId="8" xfId="3" applyNumberFormat="1" applyFont="1" applyFill="1" applyBorder="1" applyAlignment="1">
      <alignment horizontal="center" vertical="center"/>
    </xf>
    <xf numFmtId="0" fontId="2" fillId="3" borderId="7" xfId="3" applyNumberFormat="1" applyFont="1" applyFill="1" applyBorder="1" applyAlignment="1">
      <alignment horizontal="center" vertical="top"/>
    </xf>
    <xf numFmtId="0" fontId="2" fillId="3" borderId="0" xfId="3" applyNumberFormat="1" applyFont="1" applyFill="1" applyBorder="1" applyAlignment="1">
      <alignment horizontal="center" vertical="top"/>
    </xf>
    <xf numFmtId="0" fontId="2" fillId="3" borderId="8" xfId="3" applyNumberFormat="1" applyFont="1" applyFill="1" applyBorder="1" applyAlignment="1">
      <alignment horizontal="center" vertical="top"/>
    </xf>
    <xf numFmtId="0" fontId="6" fillId="3" borderId="7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/>
    </xf>
    <xf numFmtId="3" fontId="6" fillId="3" borderId="0" xfId="0" applyNumberFormat="1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 wrapText="1"/>
    </xf>
    <xf numFmtId="3" fontId="6" fillId="3" borderId="0" xfId="1" applyNumberFormat="1" applyFont="1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0" fontId="8" fillId="3" borderId="0" xfId="0" applyFont="1" applyFill="1"/>
    <xf numFmtId="0" fontId="3" fillId="3" borderId="7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3" fillId="3" borderId="8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/>
    </xf>
    <xf numFmtId="3" fontId="4" fillId="3" borderId="0" xfId="1" applyNumberFormat="1" applyFont="1" applyFill="1" applyBorder="1" applyAlignment="1" applyProtection="1">
      <alignment vertical="top"/>
      <protection locked="0"/>
    </xf>
    <xf numFmtId="3" fontId="4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/>
    </xf>
    <xf numFmtId="3" fontId="3" fillId="3" borderId="0" xfId="1" applyNumberFormat="1" applyFont="1" applyFill="1" applyBorder="1" applyAlignment="1">
      <alignment vertical="top"/>
    </xf>
    <xf numFmtId="0" fontId="3" fillId="3" borderId="5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3" borderId="0" xfId="0" applyFont="1" applyFill="1" applyAlignment="1"/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9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/>
    <xf numFmtId="164" fontId="4" fillId="3" borderId="0" xfId="1" applyNumberFormat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1" xfId="0" applyFont="1" applyFill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vertical="top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ZO%20ABRIL%20MAYO%20JUNIO%202020%20CASA/ESTADOS%20FINANCIEROS%20ESTATALES%202020/FINANCIEROS%20ESTATAL%202020%20TODO/IEC%20FINANCIEROS%20FINANZAS%202020/SEPTIEMBRE%202020%20%20FINANZAS%20ESTATAL/HUGO%20DEP%20LUCY%20Ef's%203er%20Trim%202020-IE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FF"/>
      <sheetName val="Esq Bur"/>
      <sheetName val="Rel Cta Banc"/>
      <sheetName val="Ayudas"/>
      <sheetName val="Gto Federalizado"/>
      <sheetName val="BMu (2)"/>
      <sheetName val="BMu"/>
      <sheetName val="BInmu (2)"/>
      <sheetName val="BInmu"/>
      <sheetName val="F1"/>
      <sheetName val="F2"/>
      <sheetName val="F3"/>
      <sheetName val="F4"/>
      <sheetName val="F5"/>
      <sheetName val="F6a"/>
      <sheetName val="F6b"/>
      <sheetName val="F6c"/>
      <sheetName val="F6d"/>
    </sheetNames>
    <sheetDataSet>
      <sheetData sheetId="0">
        <row r="15">
          <cell r="D15">
            <v>80640185.879999995</v>
          </cell>
        </row>
        <row r="18">
          <cell r="D18">
            <v>57361.88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1700</v>
          </cell>
        </row>
        <row r="36">
          <cell r="D36">
            <v>0</v>
          </cell>
          <cell r="E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43"/>
  <sheetViews>
    <sheetView tabSelected="1" workbookViewId="0">
      <selection activeCell="C26" sqref="C26:D26"/>
    </sheetView>
  </sheetViews>
  <sheetFormatPr baseColWidth="10" defaultRowHeight="12.75"/>
  <cols>
    <col min="1" max="1" width="11.42578125" style="3"/>
    <col min="2" max="2" width="1.140625" style="3" customWidth="1"/>
    <col min="3" max="3" width="11.7109375" style="3" customWidth="1"/>
    <col min="4" max="4" width="54.42578125" style="3" customWidth="1"/>
    <col min="5" max="5" width="21" style="52" customWidth="1"/>
    <col min="6" max="6" width="21.28515625" style="3" customWidth="1"/>
    <col min="7" max="7" width="21.5703125" style="3" customWidth="1"/>
    <col min="8" max="8" width="23.85546875" style="3" customWidth="1"/>
    <col min="9" max="9" width="18.7109375" style="3" customWidth="1"/>
    <col min="10" max="10" width="1.140625" style="3" customWidth="1"/>
    <col min="11" max="16384" width="11.42578125" style="3"/>
  </cols>
  <sheetData>
    <row r="1" spans="2:12" s="4" customFormat="1">
      <c r="B1" s="1" t="s">
        <v>0</v>
      </c>
      <c r="C1" s="1"/>
      <c r="D1" s="1"/>
      <c r="E1" s="1"/>
      <c r="F1" s="1"/>
      <c r="G1" s="1"/>
      <c r="H1" s="1"/>
      <c r="I1" s="1"/>
      <c r="J1" s="2"/>
      <c r="K1" s="2"/>
      <c r="L1" s="3"/>
    </row>
    <row r="2" spans="2:12" s="4" customFormat="1">
      <c r="B2" s="5" t="s">
        <v>1</v>
      </c>
      <c r="C2" s="5"/>
      <c r="D2" s="5"/>
      <c r="E2" s="5"/>
      <c r="F2" s="5"/>
      <c r="G2" s="5"/>
      <c r="H2" s="5"/>
      <c r="I2" s="5"/>
      <c r="J2" s="2"/>
      <c r="K2" s="2"/>
      <c r="L2" s="3"/>
    </row>
    <row r="3" spans="2:12" s="4" customFormat="1">
      <c r="B3" s="1" t="s">
        <v>2</v>
      </c>
      <c r="C3" s="1"/>
      <c r="D3" s="1"/>
      <c r="E3" s="1"/>
      <c r="F3" s="1"/>
      <c r="G3" s="1"/>
      <c r="H3" s="1"/>
      <c r="I3" s="1"/>
      <c r="J3" s="2"/>
      <c r="K3" s="2"/>
      <c r="L3" s="3"/>
    </row>
    <row r="4" spans="2:12" s="4" customFormat="1">
      <c r="B4" s="6"/>
      <c r="C4" s="7"/>
      <c r="D4" s="7" t="s">
        <v>3</v>
      </c>
      <c r="E4" s="8" t="s">
        <v>4</v>
      </c>
      <c r="F4" s="8"/>
      <c r="G4" s="8"/>
      <c r="I4" s="9"/>
      <c r="J4" s="9"/>
    </row>
    <row r="5" spans="2:12" s="4" customFormat="1">
      <c r="B5" s="10"/>
      <c r="C5" s="10"/>
      <c r="D5" s="10"/>
      <c r="E5" s="10"/>
      <c r="F5" s="10"/>
      <c r="G5" s="10"/>
      <c r="H5" s="10"/>
      <c r="I5" s="10"/>
      <c r="J5" s="10"/>
    </row>
    <row r="6" spans="2:12" s="4" customFormat="1">
      <c r="B6" s="10"/>
      <c r="C6" s="10"/>
      <c r="D6" s="10"/>
      <c r="E6" s="10"/>
      <c r="F6" s="10"/>
      <c r="G6" s="10"/>
      <c r="H6" s="10"/>
      <c r="I6" s="10"/>
      <c r="J6" s="10"/>
    </row>
    <row r="7" spans="2:12" s="16" customFormat="1" ht="25.5">
      <c r="B7" s="11"/>
      <c r="C7" s="12" t="s">
        <v>5</v>
      </c>
      <c r="D7" s="12"/>
      <c r="E7" s="13" t="s">
        <v>6</v>
      </c>
      <c r="F7" s="13" t="s">
        <v>7</v>
      </c>
      <c r="G7" s="14" t="s">
        <v>8</v>
      </c>
      <c r="H7" s="14" t="s">
        <v>9</v>
      </c>
      <c r="I7" s="14" t="s">
        <v>10</v>
      </c>
      <c r="J7" s="15"/>
    </row>
    <row r="8" spans="2:12" s="16" customFormat="1">
      <c r="B8" s="17"/>
      <c r="C8" s="18"/>
      <c r="D8" s="18"/>
      <c r="E8" s="19">
        <v>1</v>
      </c>
      <c r="F8" s="19">
        <v>2</v>
      </c>
      <c r="G8" s="20">
        <v>3</v>
      </c>
      <c r="H8" s="20" t="s">
        <v>11</v>
      </c>
      <c r="I8" s="20" t="s">
        <v>12</v>
      </c>
      <c r="J8" s="21"/>
    </row>
    <row r="9" spans="2:12" s="4" customFormat="1">
      <c r="B9" s="22"/>
      <c r="C9" s="10"/>
      <c r="D9" s="10"/>
      <c r="E9" s="10"/>
      <c r="F9" s="10"/>
      <c r="G9" s="10"/>
      <c r="H9" s="10"/>
      <c r="I9" s="10"/>
      <c r="J9" s="23"/>
    </row>
    <row r="10" spans="2:12" s="4" customFormat="1">
      <c r="B10" s="24"/>
      <c r="C10" s="25"/>
      <c r="D10" s="25"/>
      <c r="E10" s="25"/>
      <c r="F10" s="25"/>
      <c r="G10" s="25"/>
      <c r="H10" s="25"/>
      <c r="I10" s="25"/>
      <c r="J10" s="26"/>
      <c r="K10" s="3"/>
      <c r="L10" s="3"/>
    </row>
    <row r="11" spans="2:12" s="4" customFormat="1">
      <c r="B11" s="27"/>
      <c r="C11" s="28" t="s">
        <v>13</v>
      </c>
      <c r="D11" s="28"/>
      <c r="E11" s="29">
        <f>+E13+E23</f>
        <v>319617737.56999993</v>
      </c>
      <c r="F11" s="29">
        <f>+F13+F23</f>
        <v>771095514.1500001</v>
      </c>
      <c r="G11" s="29">
        <f>+G13+G23</f>
        <v>871291098.8499999</v>
      </c>
      <c r="H11" s="29">
        <f>+E11+F11-G11</f>
        <v>219422152.87000012</v>
      </c>
      <c r="I11" s="29">
        <f>+H11-E11</f>
        <v>-100195584.69999981</v>
      </c>
      <c r="J11" s="30"/>
      <c r="K11" s="3"/>
      <c r="L11" s="3"/>
    </row>
    <row r="12" spans="2:12" s="4" customFormat="1">
      <c r="B12" s="27"/>
      <c r="C12" s="31"/>
      <c r="D12" s="31"/>
      <c r="E12" s="29"/>
      <c r="F12" s="29"/>
      <c r="G12" s="29"/>
      <c r="H12" s="29">
        <f>+E12+F12-G12</f>
        <v>0</v>
      </c>
      <c r="I12" s="29"/>
      <c r="J12" s="30"/>
      <c r="K12" s="3"/>
      <c r="L12" s="3"/>
    </row>
    <row r="13" spans="2:12" s="4" customFormat="1">
      <c r="B13" s="32"/>
      <c r="C13" s="33" t="s">
        <v>14</v>
      </c>
      <c r="D13" s="33"/>
      <c r="E13" s="34">
        <f>SUM(E15:E21)</f>
        <v>66379574.280000001</v>
      </c>
      <c r="F13" s="34">
        <f>SUM(F15:F21)</f>
        <v>466482427.18000001</v>
      </c>
      <c r="G13" s="34">
        <f>SUM(G15:G21)</f>
        <v>451104876.96999997</v>
      </c>
      <c r="H13" s="29">
        <f>+E13+F13-G13</f>
        <v>81757124.490000069</v>
      </c>
      <c r="I13" s="34">
        <f>+H13-E13</f>
        <v>15377550.210000068</v>
      </c>
      <c r="J13" s="35"/>
      <c r="K13" s="3"/>
      <c r="L13" s="36"/>
    </row>
    <row r="14" spans="2:12" s="4" customFormat="1">
      <c r="B14" s="37"/>
      <c r="C14" s="38"/>
      <c r="D14" s="38"/>
      <c r="E14" s="39"/>
      <c r="F14" s="39"/>
      <c r="G14" s="39"/>
      <c r="H14" s="39"/>
      <c r="I14" s="39"/>
      <c r="J14" s="40"/>
      <c r="K14" s="3"/>
      <c r="L14" s="36" t="str">
        <f>IF(H14=[1]ESF!D14," ","Error")</f>
        <v xml:space="preserve"> </v>
      </c>
    </row>
    <row r="15" spans="2:12" s="4" customFormat="1">
      <c r="B15" s="37"/>
      <c r="C15" s="41" t="s">
        <v>15</v>
      </c>
      <c r="D15" s="41"/>
      <c r="E15" s="42">
        <v>64201097.200000003</v>
      </c>
      <c r="F15" s="42">
        <v>265868265.46000001</v>
      </c>
      <c r="G15" s="42">
        <v>249429176.78</v>
      </c>
      <c r="H15" s="43">
        <f>+E15+F15-G15</f>
        <v>80640185.880000025</v>
      </c>
      <c r="I15" s="43">
        <f t="shared" ref="I15:I21" si="0">+H15-E15</f>
        <v>16439088.680000022</v>
      </c>
      <c r="J15" s="40"/>
      <c r="K15" s="3"/>
      <c r="L15" s="36" t="str">
        <f>IF(H15=[1]ESF!D15," ","Error")</f>
        <v xml:space="preserve"> </v>
      </c>
    </row>
    <row r="16" spans="2:12" s="4" customFormat="1">
      <c r="B16" s="37"/>
      <c r="C16" s="41" t="s">
        <v>16</v>
      </c>
      <c r="D16" s="41"/>
      <c r="E16" s="42">
        <v>1969130.65</v>
      </c>
      <c r="F16" s="42">
        <v>194048416.68000001</v>
      </c>
      <c r="G16" s="42">
        <v>195604922.36000001</v>
      </c>
      <c r="H16" s="43">
        <f t="shared" ref="H16:H21" si="1">+E16+F16-G16</f>
        <v>412624.96999999881</v>
      </c>
      <c r="I16" s="43">
        <f t="shared" si="0"/>
        <v>-1556505.6800000011</v>
      </c>
      <c r="J16" s="40"/>
      <c r="K16" s="3"/>
      <c r="L16" s="36"/>
    </row>
    <row r="17" spans="2:15" s="4" customFormat="1">
      <c r="B17" s="37"/>
      <c r="C17" s="41" t="s">
        <v>17</v>
      </c>
      <c r="D17" s="41"/>
      <c r="E17" s="42">
        <v>148930.04999999999</v>
      </c>
      <c r="F17" s="42">
        <v>6565745.04</v>
      </c>
      <c r="G17" s="42">
        <v>6069423.3300000001</v>
      </c>
      <c r="H17" s="43">
        <f t="shared" si="1"/>
        <v>645251.75999999978</v>
      </c>
      <c r="I17" s="43">
        <f t="shared" si="0"/>
        <v>496321.70999999979</v>
      </c>
      <c r="J17" s="40"/>
      <c r="K17" s="3"/>
      <c r="L17" s="36"/>
    </row>
    <row r="18" spans="2:15" s="4" customFormat="1">
      <c r="B18" s="37"/>
      <c r="C18" s="41" t="s">
        <v>18</v>
      </c>
      <c r="D18" s="41"/>
      <c r="E18" s="42">
        <v>58716.38</v>
      </c>
      <c r="F18" s="42">
        <v>0</v>
      </c>
      <c r="G18" s="42">
        <v>1354.5</v>
      </c>
      <c r="H18" s="43">
        <f t="shared" si="1"/>
        <v>57361.88</v>
      </c>
      <c r="I18" s="43">
        <f t="shared" si="0"/>
        <v>-1354.5</v>
      </c>
      <c r="J18" s="40"/>
      <c r="K18" s="3"/>
      <c r="L18" s="36" t="str">
        <f>IF(H18=[1]ESF!D18," ","Error")</f>
        <v xml:space="preserve"> </v>
      </c>
      <c r="O18" s="4" t="s">
        <v>19</v>
      </c>
    </row>
    <row r="19" spans="2:15" s="4" customFormat="1">
      <c r="B19" s="37"/>
      <c r="C19" s="41" t="s">
        <v>20</v>
      </c>
      <c r="D19" s="41"/>
      <c r="E19" s="42">
        <v>0</v>
      </c>
      <c r="F19" s="42">
        <v>0</v>
      </c>
      <c r="G19" s="42">
        <v>0</v>
      </c>
      <c r="H19" s="43">
        <f t="shared" si="1"/>
        <v>0</v>
      </c>
      <c r="I19" s="43">
        <f t="shared" si="0"/>
        <v>0</v>
      </c>
      <c r="J19" s="40"/>
      <c r="K19" s="3"/>
      <c r="L19" s="36" t="str">
        <f>IF(H19=[1]ESF!D19," ","Error")</f>
        <v xml:space="preserve"> </v>
      </c>
    </row>
    <row r="20" spans="2:15" s="4" customFormat="1">
      <c r="B20" s="37"/>
      <c r="C20" s="41" t="s">
        <v>21</v>
      </c>
      <c r="D20" s="41"/>
      <c r="E20" s="42">
        <v>0</v>
      </c>
      <c r="F20" s="42">
        <v>0</v>
      </c>
      <c r="G20" s="42">
        <v>0</v>
      </c>
      <c r="H20" s="43">
        <f t="shared" si="1"/>
        <v>0</v>
      </c>
      <c r="I20" s="43">
        <f t="shared" si="0"/>
        <v>0</v>
      </c>
      <c r="J20" s="40"/>
      <c r="K20" s="3"/>
      <c r="L20" s="36" t="str">
        <f>IF(H20=[1]ESF!D20," ","Error")</f>
        <v xml:space="preserve"> </v>
      </c>
      <c r="M20" s="4" t="s">
        <v>19</v>
      </c>
    </row>
    <row r="21" spans="2:15">
      <c r="B21" s="37"/>
      <c r="C21" s="41" t="s">
        <v>22</v>
      </c>
      <c r="D21" s="41"/>
      <c r="E21" s="42">
        <v>1700</v>
      </c>
      <c r="F21" s="42">
        <v>0</v>
      </c>
      <c r="G21" s="42">
        <v>0</v>
      </c>
      <c r="H21" s="43">
        <f t="shared" si="1"/>
        <v>1700</v>
      </c>
      <c r="I21" s="43">
        <f t="shared" si="0"/>
        <v>0</v>
      </c>
      <c r="J21" s="40"/>
      <c r="L21" s="36" t="str">
        <f>IF(H21=[1]ESF!D21," ","Error")</f>
        <v xml:space="preserve"> </v>
      </c>
    </row>
    <row r="22" spans="2:15">
      <c r="B22" s="37"/>
      <c r="C22" s="44"/>
      <c r="D22" s="44"/>
      <c r="E22" s="45"/>
      <c r="F22" s="45"/>
      <c r="G22" s="45"/>
      <c r="H22" s="45"/>
      <c r="I22" s="45"/>
      <c r="J22" s="40"/>
      <c r="L22" s="36"/>
    </row>
    <row r="23" spans="2:15">
      <c r="B23" s="32"/>
      <c r="C23" s="33" t="s">
        <v>23</v>
      </c>
      <c r="D23" s="33"/>
      <c r="E23" s="34">
        <f>SUM(E25:E33)</f>
        <v>253238163.28999996</v>
      </c>
      <c r="F23" s="34">
        <f>SUM(F25:F33)</f>
        <v>304613086.97000003</v>
      </c>
      <c r="G23" s="34">
        <f>SUM(G25:G33)</f>
        <v>420186221.88</v>
      </c>
      <c r="H23" s="34">
        <f>+E23+F23-G23</f>
        <v>137665028.38</v>
      </c>
      <c r="I23" s="34">
        <f>+H23-E23</f>
        <v>-115573134.90999997</v>
      </c>
      <c r="J23" s="35"/>
      <c r="L23" s="36"/>
    </row>
    <row r="24" spans="2:15">
      <c r="B24" s="37"/>
      <c r="C24" s="38"/>
      <c r="D24" s="44"/>
      <c r="E24" s="39"/>
      <c r="F24" s="39"/>
      <c r="G24" s="39"/>
      <c r="H24" s="39"/>
      <c r="I24" s="39"/>
      <c r="J24" s="40"/>
      <c r="L24" s="36"/>
    </row>
    <row r="25" spans="2:15">
      <c r="B25" s="37"/>
      <c r="C25" s="41" t="s">
        <v>24</v>
      </c>
      <c r="D25" s="41"/>
      <c r="E25" s="42">
        <v>25986054.390000001</v>
      </c>
      <c r="F25" s="42">
        <v>45099166.579999998</v>
      </c>
      <c r="G25" s="42">
        <v>46798300.979999997</v>
      </c>
      <c r="H25" s="43">
        <f>+E25+F25-G25</f>
        <v>24286919.990000002</v>
      </c>
      <c r="I25" s="43">
        <f>+H25-E25</f>
        <v>-1699134.3999999985</v>
      </c>
      <c r="J25" s="40"/>
      <c r="L25" s="36"/>
    </row>
    <row r="26" spans="2:15">
      <c r="B26" s="37"/>
      <c r="C26" s="41" t="s">
        <v>25</v>
      </c>
      <c r="D26" s="41"/>
      <c r="E26" s="42">
        <v>0</v>
      </c>
      <c r="F26" s="42">
        <v>0</v>
      </c>
      <c r="G26" s="42">
        <v>0</v>
      </c>
      <c r="H26" s="43">
        <f t="shared" ref="H26:H33" si="2">+E26+F26-G26</f>
        <v>0</v>
      </c>
      <c r="I26" s="43">
        <f t="shared" ref="I26:I33" si="3">+H26-E26</f>
        <v>0</v>
      </c>
      <c r="J26" s="40"/>
      <c r="L26" s="36"/>
    </row>
    <row r="27" spans="2:15">
      <c r="B27" s="37"/>
      <c r="C27" s="41" t="s">
        <v>26</v>
      </c>
      <c r="D27" s="41"/>
      <c r="E27" s="42">
        <v>135874863.31999999</v>
      </c>
      <c r="F27" s="42">
        <v>243365365.91999999</v>
      </c>
      <c r="G27" s="42">
        <v>363646952.82999998</v>
      </c>
      <c r="H27" s="43">
        <f t="shared" si="2"/>
        <v>15593276.410000026</v>
      </c>
      <c r="I27" s="43">
        <f t="shared" si="3"/>
        <v>-120281586.90999997</v>
      </c>
      <c r="J27" s="40"/>
      <c r="L27" s="36"/>
    </row>
    <row r="28" spans="2:15">
      <c r="B28" s="37"/>
      <c r="C28" s="41" t="s">
        <v>27</v>
      </c>
      <c r="D28" s="41"/>
      <c r="E28" s="42">
        <v>156867367.75</v>
      </c>
      <c r="F28" s="42">
        <v>16018880.470000001</v>
      </c>
      <c r="G28" s="42">
        <v>9740968.0700000003</v>
      </c>
      <c r="H28" s="43">
        <f t="shared" si="2"/>
        <v>163145280.15000001</v>
      </c>
      <c r="I28" s="43">
        <f t="shared" si="3"/>
        <v>6277912.400000006</v>
      </c>
      <c r="J28" s="40"/>
      <c r="L28" s="36"/>
    </row>
    <row r="29" spans="2:15">
      <c r="B29" s="37"/>
      <c r="C29" s="41" t="s">
        <v>28</v>
      </c>
      <c r="D29" s="41"/>
      <c r="E29" s="42">
        <v>0</v>
      </c>
      <c r="F29" s="42">
        <v>0</v>
      </c>
      <c r="G29" s="42">
        <v>0</v>
      </c>
      <c r="H29" s="43">
        <f t="shared" si="2"/>
        <v>0</v>
      </c>
      <c r="I29" s="43">
        <f t="shared" si="3"/>
        <v>0</v>
      </c>
      <c r="J29" s="40"/>
      <c r="L29" s="36"/>
    </row>
    <row r="30" spans="2:15">
      <c r="B30" s="37"/>
      <c r="C30" s="41" t="s">
        <v>29</v>
      </c>
      <c r="D30" s="41"/>
      <c r="E30" s="42">
        <v>-65490122.170000002</v>
      </c>
      <c r="F30" s="42">
        <v>129674</v>
      </c>
      <c r="G30" s="42">
        <v>0</v>
      </c>
      <c r="H30" s="43">
        <f t="shared" si="2"/>
        <v>-65360448.170000002</v>
      </c>
      <c r="I30" s="43">
        <f t="shared" si="3"/>
        <v>129674</v>
      </c>
      <c r="J30" s="40"/>
      <c r="L30" s="36"/>
    </row>
    <row r="31" spans="2:15">
      <c r="B31" s="37"/>
      <c r="C31" s="41" t="s">
        <v>30</v>
      </c>
      <c r="D31" s="41"/>
      <c r="E31" s="42">
        <v>0</v>
      </c>
      <c r="F31" s="42">
        <v>0</v>
      </c>
      <c r="G31" s="42">
        <v>0</v>
      </c>
      <c r="H31" s="43">
        <f t="shared" si="2"/>
        <v>0</v>
      </c>
      <c r="I31" s="43">
        <f t="shared" si="3"/>
        <v>0</v>
      </c>
      <c r="J31" s="40"/>
      <c r="L31" s="36"/>
    </row>
    <row r="32" spans="2:15">
      <c r="B32" s="37"/>
      <c r="C32" s="41" t="s">
        <v>31</v>
      </c>
      <c r="D32" s="41"/>
      <c r="E32" s="42">
        <v>0</v>
      </c>
      <c r="F32" s="42">
        <v>0</v>
      </c>
      <c r="G32" s="42">
        <v>0</v>
      </c>
      <c r="H32" s="43">
        <f t="shared" si="2"/>
        <v>0</v>
      </c>
      <c r="I32" s="43">
        <f t="shared" si="3"/>
        <v>0</v>
      </c>
      <c r="J32" s="40"/>
      <c r="L32" s="36"/>
    </row>
    <row r="33" spans="2:18" ht="19.5" customHeight="1">
      <c r="B33" s="37"/>
      <c r="C33" s="41" t="s">
        <v>32</v>
      </c>
      <c r="D33" s="41"/>
      <c r="E33" s="42">
        <f>+[1]ESF!E36</f>
        <v>0</v>
      </c>
      <c r="F33" s="42">
        <v>0</v>
      </c>
      <c r="G33" s="42">
        <v>0</v>
      </c>
      <c r="H33" s="43">
        <f t="shared" si="2"/>
        <v>0</v>
      </c>
      <c r="I33" s="43">
        <f t="shared" si="3"/>
        <v>0</v>
      </c>
      <c r="J33" s="40"/>
      <c r="L33" s="36" t="str">
        <f>IF(H33=[1]ESF!D36," ","error")</f>
        <v xml:space="preserve"> </v>
      </c>
    </row>
    <row r="34" spans="2:18">
      <c r="B34" s="37"/>
      <c r="C34" s="44"/>
      <c r="D34" s="44"/>
      <c r="E34" s="45"/>
      <c r="F34" s="39"/>
      <c r="G34" s="39"/>
      <c r="H34" s="39"/>
      <c r="I34" s="39"/>
      <c r="J34" s="40"/>
      <c r="L34" s="36"/>
    </row>
    <row r="35" spans="2:18" ht="6" customHeight="1">
      <c r="B35" s="46"/>
      <c r="C35" s="47"/>
      <c r="D35" s="47"/>
      <c r="E35" s="47"/>
      <c r="F35" s="47"/>
      <c r="G35" s="47"/>
      <c r="H35" s="47"/>
      <c r="I35" s="47"/>
      <c r="J35" s="48"/>
    </row>
    <row r="36" spans="2:18" ht="6" customHeight="1">
      <c r="B36" s="49"/>
      <c r="C36" s="50"/>
      <c r="D36" s="51"/>
      <c r="F36" s="49"/>
      <c r="G36" s="49"/>
      <c r="H36" s="49"/>
      <c r="I36" s="49"/>
      <c r="J36" s="49"/>
    </row>
    <row r="37" spans="2:18" ht="15" customHeight="1">
      <c r="B37" s="4"/>
      <c r="C37" s="53" t="s">
        <v>33</v>
      </c>
      <c r="D37" s="53"/>
      <c r="E37" s="53"/>
      <c r="F37" s="53"/>
      <c r="G37" s="53"/>
      <c r="H37" s="53"/>
      <c r="I37" s="53"/>
      <c r="J37" s="54"/>
      <c r="K37" s="54"/>
      <c r="L37" s="4"/>
      <c r="M37" s="4"/>
      <c r="N37" s="4"/>
      <c r="O37" s="4"/>
      <c r="P37" s="4"/>
      <c r="Q37" s="4"/>
      <c r="R37" s="4"/>
    </row>
    <row r="38" spans="2:18" ht="9.75" customHeight="1">
      <c r="B38" s="4"/>
      <c r="C38" s="54"/>
      <c r="D38" s="55"/>
      <c r="E38" s="56"/>
      <c r="F38" s="56"/>
      <c r="G38" s="4"/>
      <c r="H38" s="57"/>
      <c r="I38" s="55"/>
      <c r="J38" s="56"/>
      <c r="K38" s="56"/>
      <c r="L38" s="4"/>
      <c r="M38" s="4"/>
      <c r="N38" s="4"/>
      <c r="O38" s="4"/>
      <c r="P38" s="4"/>
      <c r="Q38" s="4"/>
      <c r="R38" s="4"/>
    </row>
    <row r="39" spans="2:18" ht="50.1" customHeight="1">
      <c r="B39" s="4"/>
      <c r="C39" s="58"/>
      <c r="D39" s="58"/>
      <c r="E39" s="56"/>
      <c r="F39" s="59"/>
      <c r="G39" s="59"/>
      <c r="H39" s="60"/>
      <c r="I39" s="60"/>
      <c r="J39" s="56"/>
      <c r="K39" s="56"/>
      <c r="L39" s="4"/>
      <c r="M39" s="4"/>
      <c r="N39" s="4"/>
      <c r="O39" s="4"/>
      <c r="P39" s="4"/>
      <c r="Q39" s="4"/>
      <c r="R39" s="4"/>
    </row>
    <row r="40" spans="2:18" ht="14.1" customHeight="1">
      <c r="B40" s="4"/>
      <c r="C40" s="61" t="s">
        <v>34</v>
      </c>
      <c r="D40" s="61"/>
      <c r="E40" s="62"/>
      <c r="F40" s="63" t="s">
        <v>35</v>
      </c>
      <c r="G40" s="63"/>
      <c r="H40" s="64"/>
      <c r="I40" s="64"/>
      <c r="J40" s="65"/>
      <c r="K40" s="4"/>
      <c r="Q40" s="4"/>
      <c r="R40" s="4"/>
    </row>
    <row r="41" spans="2:18" ht="14.1" customHeight="1">
      <c r="B41" s="4"/>
      <c r="C41" s="66" t="s">
        <v>36</v>
      </c>
      <c r="D41" s="66"/>
      <c r="E41" s="67"/>
      <c r="F41" s="68" t="s">
        <v>37</v>
      </c>
      <c r="G41" s="68"/>
      <c r="H41" s="68"/>
      <c r="I41" s="68"/>
      <c r="J41" s="65"/>
      <c r="K41" s="4"/>
      <c r="Q41" s="4"/>
      <c r="R41" s="4"/>
    </row>
    <row r="42" spans="2:18">
      <c r="C42" s="4"/>
      <c r="D42" s="4"/>
      <c r="E42" s="69"/>
      <c r="F42" s="4"/>
      <c r="G42" s="4"/>
      <c r="H42" s="4"/>
    </row>
    <row r="43" spans="2:18">
      <c r="C43" s="4"/>
      <c r="D43" s="4"/>
      <c r="E43" s="69"/>
      <c r="F43" s="4"/>
      <c r="G43" s="4"/>
      <c r="H43" s="4"/>
    </row>
  </sheetData>
  <mergeCells count="37">
    <mergeCell ref="C39:D39"/>
    <mergeCell ref="C40:D40"/>
    <mergeCell ref="F40:G40"/>
    <mergeCell ref="H40:I40"/>
    <mergeCell ref="C41:D41"/>
    <mergeCell ref="F41:G41"/>
    <mergeCell ref="H41:I41"/>
    <mergeCell ref="C30:D30"/>
    <mergeCell ref="C31:D31"/>
    <mergeCell ref="C32:D32"/>
    <mergeCell ref="C33:D33"/>
    <mergeCell ref="B35:J35"/>
    <mergeCell ref="C37:I37"/>
    <mergeCell ref="C23:D23"/>
    <mergeCell ref="C25:D25"/>
    <mergeCell ref="C26:D26"/>
    <mergeCell ref="C27:D27"/>
    <mergeCell ref="C28:D28"/>
    <mergeCell ref="C29:D29"/>
    <mergeCell ref="C16:D16"/>
    <mergeCell ref="C17:D17"/>
    <mergeCell ref="C18:D18"/>
    <mergeCell ref="C19:D19"/>
    <mergeCell ref="C20:D20"/>
    <mergeCell ref="C21:D21"/>
    <mergeCell ref="C7:D8"/>
    <mergeCell ref="B9:J9"/>
    <mergeCell ref="B10:J10"/>
    <mergeCell ref="C11:D11"/>
    <mergeCell ref="C13:D13"/>
    <mergeCell ref="C15:D15"/>
    <mergeCell ref="B1:I1"/>
    <mergeCell ref="B2:I2"/>
    <mergeCell ref="B3:I3"/>
    <mergeCell ref="E4:G4"/>
    <mergeCell ref="B5:J5"/>
    <mergeCell ref="B6:J6"/>
  </mergeCells>
  <printOptions horizontalCentered="1"/>
  <pageMargins left="0.9055118110236221" right="0.70866141732283472" top="0.74803149606299213" bottom="0.74803149606299213" header="0.31496062992125984" footer="0.31496062992125984"/>
  <pageSetup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2020-10-15T16:12:05Z</cp:lastPrinted>
  <dcterms:created xsi:type="dcterms:W3CDTF">2020-10-15T16:11:04Z</dcterms:created>
  <dcterms:modified xsi:type="dcterms:W3CDTF">2020-10-15T16:12:07Z</dcterms:modified>
</cp:coreProperties>
</file>