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60" yWindow="2355" windowWidth="18135" windowHeight="565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323" i="1"/>
  <c r="D323"/>
  <c r="C323"/>
  <c r="E302"/>
  <c r="E282"/>
  <c r="E311" s="1"/>
  <c r="E269"/>
  <c r="E262"/>
  <c r="E275" s="1"/>
  <c r="D251"/>
  <c r="C251"/>
  <c r="D249"/>
  <c r="C249"/>
  <c r="D248"/>
  <c r="C248"/>
  <c r="C234"/>
  <c r="C229"/>
  <c r="C242" s="1"/>
  <c r="D226"/>
  <c r="C226"/>
  <c r="C219"/>
  <c r="C217"/>
  <c r="C212"/>
  <c r="C201"/>
  <c r="C198" s="1"/>
  <c r="C199"/>
  <c r="C196"/>
  <c r="C192"/>
  <c r="C190"/>
  <c r="C189"/>
  <c r="C179"/>
  <c r="C169"/>
  <c r="C162"/>
  <c r="C161"/>
  <c r="C204" s="1"/>
  <c r="C156"/>
  <c r="C155" s="1"/>
  <c r="C158" s="1"/>
  <c r="C150"/>
  <c r="C148"/>
  <c r="C147" s="1"/>
  <c r="C144"/>
  <c r="C141"/>
  <c r="C136"/>
  <c r="C130"/>
  <c r="F118"/>
  <c r="E118"/>
  <c r="D118"/>
  <c r="C118"/>
  <c r="C104"/>
  <c r="C101"/>
  <c r="E95"/>
  <c r="D95"/>
  <c r="C95"/>
  <c r="D77"/>
  <c r="C77"/>
  <c r="D69"/>
  <c r="D86" s="1"/>
  <c r="C69"/>
  <c r="C86" s="1"/>
  <c r="C66"/>
  <c r="C55"/>
  <c r="C43"/>
  <c r="F36"/>
  <c r="E36"/>
  <c r="D36"/>
  <c r="C36"/>
  <c r="E27"/>
  <c r="D27"/>
  <c r="C27"/>
  <c r="E19"/>
  <c r="C19"/>
  <c r="D203" l="1"/>
  <c r="D200"/>
  <c r="D199" s="1"/>
  <c r="D198" s="1"/>
  <c r="D195"/>
  <c r="D193"/>
  <c r="D192" s="1"/>
  <c r="D188"/>
  <c r="D186"/>
  <c r="D184"/>
  <c r="D182"/>
  <c r="D180"/>
  <c r="D177"/>
  <c r="D175"/>
  <c r="D173"/>
  <c r="D171"/>
  <c r="D168"/>
  <c r="D166"/>
  <c r="D164"/>
  <c r="D202"/>
  <c r="D201" s="1"/>
  <c r="D197"/>
  <c r="D196" s="1"/>
  <c r="D194"/>
  <c r="D191"/>
  <c r="D190" s="1"/>
  <c r="D189" s="1"/>
  <c r="D187"/>
  <c r="D185"/>
  <c r="D183"/>
  <c r="D181"/>
  <c r="D178"/>
  <c r="D176"/>
  <c r="D174"/>
  <c r="D172"/>
  <c r="D170"/>
  <c r="D167"/>
  <c r="D165"/>
  <c r="D163"/>
  <c r="D162" s="1"/>
  <c r="C152"/>
  <c r="D169" l="1"/>
  <c r="D179"/>
  <c r="D161"/>
  <c r="D204" s="1"/>
</calcChain>
</file>

<file path=xl/sharedStrings.xml><?xml version="1.0" encoding="utf-8"?>
<sst xmlns="http://schemas.openxmlformats.org/spreadsheetml/2006/main" count="297" uniqueCount="228">
  <si>
    <t xml:space="preserve">NOTAS A LOS ESTADOS FINANCIEROS </t>
  </si>
  <si>
    <t>Al 30 de Septiembre de 2020</t>
  </si>
  <si>
    <t>(Pesos)</t>
  </si>
  <si>
    <t>Ente Público:</t>
  </si>
  <si>
    <t>INSTITUTO ESTATAL DE LA CULTURA</t>
  </si>
  <si>
    <t>NOTAS DE DESGLOSE</t>
  </si>
  <si>
    <t>I) NOTAS AL ESTADO DE SITUACIÓN FINANCIERA</t>
  </si>
  <si>
    <t>ESF-01 FONDOS C/INVERSIONES FINANCIERAS</t>
  </si>
  <si>
    <t>MONTO</t>
  </si>
  <si>
    <t>TIPO</t>
  </si>
  <si>
    <t>MONTO PARCIAL</t>
  </si>
  <si>
    <t>Inversiones a 3 meses</t>
  </si>
  <si>
    <t>Inversiones mayores a 3 meses hasta 12.</t>
  </si>
  <si>
    <t>INVERSIONES A LP</t>
  </si>
  <si>
    <t>ESF-02 CONTRIBUCIONES POR RECUPERAR</t>
  </si>
  <si>
    <t>2019</t>
  </si>
  <si>
    <t>2018</t>
  </si>
  <si>
    <t>CUENTAS POR COBRAR A ENTIDADES FEDERATIVAS Y MUNICIPIOS</t>
  </si>
  <si>
    <t>OTRAS CUENTAS POR COBRAR</t>
  </si>
  <si>
    <t>ESF-03 CONTRIBUCIONES POR RECUPERAR CORTO PLAZO</t>
  </si>
  <si>
    <t>90 DIAS</t>
  </si>
  <si>
    <t>180 DIAS</t>
  </si>
  <si>
    <t>365 DIAS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</si>
  <si>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</si>
  <si>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</si>
  <si>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</si>
  <si>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</si>
  <si>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</si>
  <si>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Contratistas por Obras Públicas a Corto Plazo</t>
  </si>
  <si>
    <t>ESF-04 BIENES DISPONIBLES PARA SU TRANSFORMACIÓN ESTIMACIONES Y DETERIOROS (INVENTARIOS)</t>
  </si>
  <si>
    <t>SISTEMA DE COSTEO</t>
  </si>
  <si>
    <t>METODO DE VALUACIÓN</t>
  </si>
  <si>
    <t>ALMACEN MUSEO DIEGO RIVERA</t>
  </si>
  <si>
    <t>INVENTARIOS PERIODICOS</t>
  </si>
  <si>
    <t>ALMACEN MUSEO DEL PUEBLO</t>
  </si>
  <si>
    <t>ALMACEN MUSEO JOSE Y TOMAS CHAVEZ</t>
  </si>
  <si>
    <t>ALMACEN EDITORIAL</t>
  </si>
  <si>
    <t>ESF-05 ALMACENES</t>
  </si>
  <si>
    <t>METODO</t>
  </si>
  <si>
    <t>ALMACENES</t>
  </si>
  <si>
    <t>ESF-06 FIDEICOMISOS, MANDATOS Y CONTRATOS ANALOGOS</t>
  </si>
  <si>
    <t>CARACTERISTICAS</t>
  </si>
  <si>
    <t>NOMBRE DE FIDEICOMIS0O</t>
  </si>
  <si>
    <t>OBJETO</t>
  </si>
  <si>
    <t xml:space="preserve">FIDEICOMISO GASTO CORRIENTE      </t>
  </si>
  <si>
    <t xml:space="preserve">FIDEICOMISO GASTO CAPITAL        </t>
  </si>
  <si>
    <t xml:space="preserve">FIDEICOMISO NO EMPRE             </t>
  </si>
  <si>
    <t>ESF-07 PARTICIPACIONES Y APORTACIONES DE CAPITAL</t>
  </si>
  <si>
    <t>EMPRESA/OPDES</t>
  </si>
  <si>
    <t>PARTICIPACIONES Y APORTACIONES DE CAPITAL</t>
  </si>
  <si>
    <t>ESF-08 BIENES MUEBLES E INMUEBLES</t>
  </si>
  <si>
    <t>DEP. ACUMULADA</t>
  </si>
  <si>
    <t>CRITERIO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</si>
  <si>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</si>
  <si>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</si>
  <si>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</si>
  <si>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</si>
  <si>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</si>
  <si>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</si>
  <si>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</si>
  <si>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</si>
  <si>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</si>
  <si>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</si>
  <si>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</si>
  <si>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</si>
  <si>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</si>
  <si>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</si>
  <si>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</si>
  <si>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</si>
  <si>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</si>
  <si>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</si>
  <si>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SALDO INICIAL</t>
  </si>
  <si>
    <t>SALDO FINAL</t>
  </si>
  <si>
    <t>FLUJO</t>
  </si>
  <si>
    <t>ACTIVOS INTANGIBLES</t>
  </si>
  <si>
    <t>ACTIVOS DIFERIDOS</t>
  </si>
  <si>
    <t>DEPRECIACIÓN, DETERIORO Y AMORTIZACIÓN ACUMULADA DE BIENES</t>
  </si>
  <si>
    <t>ESF-10   ESTIMACIONES Y DETERIOROS</t>
  </si>
  <si>
    <t>ESTIMACIÓN POR PÉRDIDA O DETERIORO DE ACTIVOS NO CIRCULANTES</t>
  </si>
  <si>
    <t>ESF-11 OTROS ACTIVOS</t>
  </si>
  <si>
    <t>CARACTERÍSTICAS</t>
  </si>
  <si>
    <t>Otros Activos Circulantes</t>
  </si>
  <si>
    <t>Valores en Garantía</t>
  </si>
  <si>
    <t>ESF-12 CUENTAS Y DOCUMENTOS POR PAGAR</t>
  </si>
  <si>
    <t>Cuentas por Pagar a Corto Plazo</t>
  </si>
  <si>
    <t>Servicios Personales por Pagar a Corto Plazo</t>
  </si>
  <si>
    <t>Proveedores por Pagar a Corto Plazo</t>
  </si>
  <si>
    <t>Participaciones y Aportaciones por Pagar a Corto Plazo</t>
  </si>
  <si>
    <t>Retenciones y Contribuciones por Pagar a Corto Plazo</t>
  </si>
  <si>
    <t>Otras Cuentas por Pagar a Corto Plazo</t>
  </si>
  <si>
    <t>ESF-13 FONDOS Y BIENES DE TERCEROS EN GARANTÍA Y/O ADMINISTRACIÓN A CORTO PLAZO</t>
  </si>
  <si>
    <t>NATURALEZA</t>
  </si>
  <si>
    <t>FONDOS Y BIENES DE TERCEROS EN GARANTÍA Y/O ADMINISTRACIÓN CP</t>
  </si>
  <si>
    <t>ESF-14 OTROS PASIVOS CIRCULANTES</t>
  </si>
  <si>
    <t>OTROS PASIVOS CIRCULANTES</t>
  </si>
  <si>
    <t>II) NOTAS AL ESTADO DE ACTIVIDADES</t>
  </si>
  <si>
    <t>ERA-01 INGRESOS</t>
  </si>
  <si>
    <t>NOTA</t>
  </si>
  <si>
    <t>INGRESOS DE GESTION</t>
  </si>
  <si>
    <t>Ingresos por Venta de Bienes y Prestación de Servicios</t>
  </si>
  <si>
    <t>Ingresos por Venta de Bienes y Prestación de Servicios de Entidades Paraestatales Empresariales No Financieras con Participación Estatal Mayoritaria</t>
  </si>
  <si>
    <t>ERA-02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</si>
  <si>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</si>
  <si>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</si>
  <si>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</si>
  <si>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Transferencias, Asignaciones, Subsidios y Otras ayudas</t>
  </si>
  <si>
    <t>Subsidios y Subvenciones</t>
  </si>
  <si>
    <t>ACT-03 OTROS INGRESOS Y BENEFICIOS</t>
  </si>
  <si>
    <t>OTROS INGRESOS Y BENEFICIOS</t>
  </si>
  <si>
    <t>Otros Ingresos y Beneficios Varios</t>
  </si>
  <si>
    <t>ERA-04 GASTOS</t>
  </si>
  <si>
    <t>%GASTO</t>
  </si>
  <si>
    <t>EXPLICACION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</si>
  <si>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</si>
  <si>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</si>
  <si>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</si>
  <si>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</si>
  <si>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</si>
  <si>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</si>
  <si>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</si>
  <si>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</si>
  <si>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</si>
  <si>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</si>
  <si>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</si>
  <si>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</si>
  <si>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</si>
  <si>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</si>
  <si>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</si>
  <si>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</si>
  <si>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</si>
  <si>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</si>
  <si>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</si>
  <si>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</si>
  <si>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</si>
  <si>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</si>
  <si>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</si>
  <si>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</si>
  <si>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</si>
  <si>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</si>
  <si>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</si>
  <si>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</si>
  <si>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</si>
  <si>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al Resto del Sector Público</t>
  </si>
  <si>
    <t>Transferencias a Entidades Federativas y Municipios</t>
  </si>
  <si>
    <t>Ayudas Sociales</t>
  </si>
  <si>
    <t>Ayudas Sociales a Personas</t>
  </si>
  <si>
    <t>Becas</t>
  </si>
  <si>
    <t>Ayudas Sociales a Instituciones</t>
  </si>
  <si>
    <t>Pensiones y Jubilaciones</t>
  </si>
  <si>
    <t>Jubilaciones</t>
  </si>
  <si>
    <t>OTROS GASTOS Y PERDIDAS EXTRAORDINARIAS</t>
  </si>
  <si>
    <t>Estimaciones, Depreciaciones, Deterioros, Obsolescencia y Amortizaciones</t>
  </si>
  <si>
    <t>Disminución de Bienes por pérdida, obsolescencia y deterioro</t>
  </si>
  <si>
    <t>Otros Gastos</t>
  </si>
  <si>
    <t>Pérdidas por Participación Patrimonial</t>
  </si>
  <si>
    <t>Otros Gastos Varios</t>
  </si>
  <si>
    <t>GASTOS Y OTRAS PERDIDAS</t>
  </si>
  <si>
    <t>III) NOTAS AL ESTADO DE VARIACIÓN A LA HACIEDA PÚBLICA</t>
  </si>
  <si>
    <t>VHP-01 PATRIMONIO CONTRIBUIDO</t>
  </si>
  <si>
    <t>Aportaciones</t>
  </si>
  <si>
    <t>VHP-02 PATRIMONIO GENERADO</t>
  </si>
  <si>
    <t>PROCEDENCIA</t>
  </si>
  <si>
    <t>Resultado del Ejercicio (Ahorro/ Desahorro)</t>
  </si>
  <si>
    <t>Resultados de Ejercicios Anteriores</t>
  </si>
  <si>
    <t>Rectificaciones de Resultados de Ejercicios Anteriores</t>
  </si>
  <si>
    <t>Cambios por Errores Contables</t>
  </si>
  <si>
    <t>IV) NOTAS AL ESTADO DE FLUJO DE EFECTIVO</t>
  </si>
  <si>
    <t>EFE-01 FLUJO DE EFECTIVO</t>
  </si>
  <si>
    <t>Efectivo</t>
  </si>
  <si>
    <t>Bancos/Tesorería</t>
  </si>
  <si>
    <t>EFE-02 ADQ. BIENES MUEBLES E INMUEBLES</t>
  </si>
  <si>
    <t>% SUB</t>
  </si>
  <si>
    <t>EFE-03 CONCILIACION DEL FLUJO DE EFECTIVO</t>
  </si>
  <si>
    <t>IV) CONCILIACIÓN DE LOS INGRESOS PRESUPUESTARIOS Y CONTABLES, ASI COMO ENTRE LOS EGRESOS PRESUPUESTARIOS Y LOS GASTOS</t>
  </si>
  <si>
    <t>Conciliación entre los Ingresos Presupuestarios y Contables</t>
  </si>
  <si>
    <t>Correspondiente del 1 de enero al 30 de Septiembre de 2020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</si>
  <si>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</si>
  <si>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</si>
  <si>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</si>
  <si>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</si>
  <si>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</si>
  <si>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</si>
  <si>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</si>
  <si>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</si>
  <si>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</si>
  <si>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</si>
  <si>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</si>
  <si>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</si>
  <si>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</si>
  <si>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.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</si>
  <si>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</si>
  <si>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</si>
  <si>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</si>
  <si>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</si>
  <si>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</si>
  <si>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</si>
  <si>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</si>
  <si>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</si>
  <si>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</si>
  <si>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</si>
  <si>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</si>
  <si>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</si>
  <si>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</si>
  <si>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</si>
  <si>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</si>
  <si>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</si>
  <si>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</si>
  <si>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</si>
  <si>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</si>
  <si>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</si>
  <si>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</si>
  <si>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</si>
  <si>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</si>
  <si>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</si>
  <si>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</si>
  <si>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</si>
  <si>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</si>
  <si>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</si>
  <si>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</si>
  <si>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</si>
  <si>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NOTAS DE MEMORIA</t>
  </si>
  <si>
    <t>NOTAS DE MEMORIA.</t>
  </si>
  <si>
    <t>CUENTAS DE ORDEN CONTABLES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</si>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</sst>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;\-#,##0.00;&quot; &quot;"/>
    <numFmt numFmtId="165" formatCode="_(* #,##0.00_);_(* \(#,##0.00\);_(* &quot;-&quot;??_);_(@_)"/>
    <numFmt numFmtId="166" formatCode="#,##0;\-#,##0;&quot; &quot;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Soberana Sans Light"/>
    </font>
    <font>
      <sz val="10"/>
      <name val="Calibri"/>
      <family val="2"/>
      <scheme val="minor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3" fillId="0" borderId="0"/>
    <xf numFmtId="165" fontId="10" fillId="0" borderId="0" applyFont="0" applyFill="0" applyBorder="0" applyAlignment="0" applyProtection="0"/>
  </cellStyleXfs>
  <cellXfs count="15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0" borderId="0" xfId="0" applyFont="1" applyBorder="1" applyAlignment="1">
      <alignment horizontal="center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2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4" fontId="3" fillId="0" borderId="4" xfId="0" applyNumberFormat="1" applyFont="1" applyBorder="1"/>
    <xf numFmtId="4" fontId="3" fillId="0" borderId="3" xfId="0" applyNumberFormat="1" applyFont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165" fontId="2" fillId="2" borderId="2" xfId="1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8" fillId="0" borderId="3" xfId="3" applyFont="1" applyBorder="1"/>
    <xf numFmtId="0" fontId="8" fillId="0" borderId="4" xfId="3" applyFont="1" applyBorder="1"/>
    <xf numFmtId="0" fontId="8" fillId="0" borderId="5" xfId="3" applyFont="1" applyBorder="1"/>
    <xf numFmtId="0" fontId="2" fillId="3" borderId="0" xfId="0" applyFont="1" applyFill="1"/>
    <xf numFmtId="0" fontId="3" fillId="0" borderId="3" xfId="0" applyFont="1" applyBorder="1"/>
    <xf numFmtId="164" fontId="3" fillId="3" borderId="3" xfId="0" applyNumberFormat="1" applyFont="1" applyFill="1" applyBorder="1"/>
    <xf numFmtId="0" fontId="3" fillId="0" borderId="4" xfId="0" applyFont="1" applyBorder="1"/>
    <xf numFmtId="0" fontId="3" fillId="0" borderId="5" xfId="0" applyFont="1" applyBorder="1"/>
    <xf numFmtId="49" fontId="2" fillId="3" borderId="0" xfId="0" applyNumberFormat="1" applyFont="1" applyFill="1" applyBorder="1" applyAlignment="1">
      <alignment horizontal="left"/>
    </xf>
    <xf numFmtId="4" fontId="3" fillId="0" borderId="0" xfId="0" applyNumberFormat="1" applyFont="1"/>
    <xf numFmtId="164" fontId="5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/>
    <xf numFmtId="164" fontId="5" fillId="3" borderId="1" xfId="0" applyNumberFormat="1" applyFont="1" applyFill="1" applyBorder="1"/>
    <xf numFmtId="164" fontId="5" fillId="3" borderId="7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164" fontId="2" fillId="2" borderId="10" xfId="0" applyNumberFormat="1" applyFont="1" applyFill="1" applyBorder="1"/>
    <xf numFmtId="165" fontId="2" fillId="3" borderId="0" xfId="1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2" fillId="2" borderId="8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/>
    <xf numFmtId="4" fontId="3" fillId="0" borderId="12" xfId="0" applyNumberFormat="1" applyFont="1" applyBorder="1"/>
    <xf numFmtId="4" fontId="2" fillId="2" borderId="2" xfId="1" applyNumberFormat="1" applyFont="1" applyFill="1" applyBorder="1" applyAlignment="1">
      <alignment vertical="center"/>
    </xf>
    <xf numFmtId="0" fontId="3" fillId="2" borderId="2" xfId="0" applyFont="1" applyFill="1" applyBorder="1" applyAlignment="1"/>
    <xf numFmtId="0" fontId="9" fillId="0" borderId="5" xfId="0" applyFont="1" applyBorder="1"/>
    <xf numFmtId="0" fontId="3" fillId="2" borderId="2" xfId="0" applyFont="1" applyFill="1" applyBorder="1"/>
    <xf numFmtId="0" fontId="9" fillId="0" borderId="0" xfId="0" applyFont="1"/>
    <xf numFmtId="0" fontId="2" fillId="2" borderId="3" xfId="4" applyFont="1" applyFill="1" applyBorder="1" applyAlignment="1">
      <alignment horizontal="left" vertical="center" wrapText="1"/>
    </xf>
    <xf numFmtId="4" fontId="2" fillId="2" borderId="3" xfId="5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12" xfId="0" applyFont="1" applyFill="1" applyBorder="1"/>
    <xf numFmtId="4" fontId="3" fillId="0" borderId="3" xfId="0" applyNumberFormat="1" applyFont="1" applyBorder="1" applyAlignment="1"/>
    <xf numFmtId="4" fontId="3" fillId="0" borderId="4" xfId="5" applyNumberFormat="1" applyFont="1" applyBorder="1" applyAlignment="1"/>
    <xf numFmtId="0" fontId="3" fillId="3" borderId="4" xfId="0" applyFont="1" applyFill="1" applyBorder="1"/>
    <xf numFmtId="0" fontId="3" fillId="3" borderId="14" xfId="0" applyFont="1" applyFill="1" applyBorder="1"/>
    <xf numFmtId="0" fontId="3" fillId="3" borderId="5" xfId="0" applyFont="1" applyFill="1" applyBorder="1"/>
    <xf numFmtId="4" fontId="3" fillId="0" borderId="5" xfId="0" applyNumberFormat="1" applyFont="1" applyBorder="1"/>
    <xf numFmtId="4" fontId="2" fillId="2" borderId="0" xfId="1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5" applyNumberFormat="1" applyFont="1" applyFill="1" applyBorder="1" applyAlignment="1">
      <alignment wrapText="1"/>
    </xf>
    <xf numFmtId="4" fontId="3" fillId="0" borderId="3" xfId="5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5" applyNumberFormat="1" applyFont="1" applyFill="1" applyBorder="1" applyAlignment="1">
      <alignment wrapText="1"/>
    </xf>
    <xf numFmtId="4" fontId="3" fillId="0" borderId="5" xfId="5" applyNumberFormat="1" applyFont="1" applyFill="1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2" fillId="2" borderId="2" xfId="4" applyFont="1" applyFill="1" applyBorder="1" applyAlignment="1">
      <alignment horizontal="left" vertical="center" wrapText="1"/>
    </xf>
    <xf numFmtId="4" fontId="2" fillId="2" borderId="2" xfId="5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" fillId="0" borderId="4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2" fillId="0" borderId="3" xfId="0" applyFont="1" applyBorder="1"/>
    <xf numFmtId="4" fontId="2" fillId="0" borderId="0" xfId="0" applyNumberFormat="1" applyFont="1"/>
    <xf numFmtId="4" fontId="3" fillId="3" borderId="0" xfId="0" applyNumberFormat="1" applyFont="1" applyFill="1"/>
    <xf numFmtId="0" fontId="2" fillId="0" borderId="4" xfId="0" applyFont="1" applyBorder="1"/>
    <xf numFmtId="4" fontId="2" fillId="0" borderId="4" xfId="0" applyNumberFormat="1" applyFont="1" applyBorder="1"/>
    <xf numFmtId="9" fontId="2" fillId="0" borderId="0" xfId="0" applyNumberFormat="1" applyFont="1"/>
    <xf numFmtId="9" fontId="3" fillId="3" borderId="0" xfId="2" applyNumberFormat="1" applyFont="1" applyFill="1"/>
    <xf numFmtId="9" fontId="3" fillId="3" borderId="0" xfId="2" applyFont="1" applyFill="1"/>
    <xf numFmtId="9" fontId="2" fillId="2" borderId="2" xfId="1" applyNumberFormat="1" applyFont="1" applyFill="1" applyBorder="1" applyAlignment="1">
      <alignment vertical="center"/>
    </xf>
    <xf numFmtId="164" fontId="5" fillId="3" borderId="16" xfId="0" applyNumberFormat="1" applyFont="1" applyFill="1" applyBorder="1"/>
    <xf numFmtId="4" fontId="2" fillId="0" borderId="3" xfId="0" applyNumberFormat="1" applyFont="1" applyBorder="1"/>
    <xf numFmtId="4" fontId="3" fillId="0" borderId="0" xfId="0" applyNumberFormat="1" applyFont="1" applyBorder="1"/>
    <xf numFmtId="4" fontId="2" fillId="0" borderId="0" xfId="0" applyNumberFormat="1" applyFont="1" applyBorder="1"/>
    <xf numFmtId="4" fontId="3" fillId="0" borderId="1" xfId="0" applyNumberFormat="1" applyFont="1" applyBorder="1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2" fillId="0" borderId="2" xfId="0" applyFont="1" applyBorder="1" applyAlignment="1">
      <alignment vertical="center" wrapText="1"/>
    </xf>
    <xf numFmtId="0" fontId="3" fillId="0" borderId="2" xfId="0" applyFont="1" applyBorder="1"/>
    <xf numFmtId="4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" fontId="2" fillId="2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165" fontId="3" fillId="3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5" fillId="3" borderId="16" xfId="0" applyNumberFormat="1" applyFont="1" applyFill="1" applyBorder="1"/>
    <xf numFmtId="166" fontId="5" fillId="3" borderId="6" xfId="0" applyNumberFormat="1" applyFont="1" applyFill="1" applyBorder="1"/>
    <xf numFmtId="166" fontId="2" fillId="3" borderId="7" xfId="0" applyNumberFormat="1" applyFont="1" applyFill="1" applyBorder="1"/>
    <xf numFmtId="164" fontId="2" fillId="3" borderId="7" xfId="0" applyNumberFormat="1" applyFont="1" applyFill="1" applyBorder="1"/>
    <xf numFmtId="0" fontId="11" fillId="3" borderId="0" xfId="0" applyFont="1" applyFill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6">
    <cellStyle name="Millares" xfId="1" builtinId="3"/>
    <cellStyle name="Millares 2" xfId="5"/>
    <cellStyle name="Normal" xfId="0" builtinId="0"/>
    <cellStyle name="Normal 2 2" xfId="4"/>
    <cellStyle name="Normal 3 11" xfId="3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219825" y="2562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750287" cy="468013"/>
    <xdr:sp macro="" textlink="">
      <xdr:nvSpPr>
        <xdr:cNvPr id="3" name="2 Rectángulo"/>
        <xdr:cNvSpPr/>
      </xdr:nvSpPr>
      <xdr:spPr>
        <a:xfrm>
          <a:off x="6219825" y="117538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750287" cy="468013"/>
    <xdr:sp macro="" textlink="">
      <xdr:nvSpPr>
        <xdr:cNvPr id="4" name="3 Rectángulo"/>
        <xdr:cNvSpPr/>
      </xdr:nvSpPr>
      <xdr:spPr>
        <a:xfrm>
          <a:off x="6219825" y="16659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97</xdr:row>
      <xdr:rowOff>0</xdr:rowOff>
    </xdr:from>
    <xdr:ext cx="1750287" cy="468013"/>
    <xdr:sp macro="" textlink="">
      <xdr:nvSpPr>
        <xdr:cNvPr id="5" name="4 Rectángulo"/>
        <xdr:cNvSpPr/>
      </xdr:nvSpPr>
      <xdr:spPr>
        <a:xfrm>
          <a:off x="6219825" y="180498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750287" cy="468013"/>
    <xdr:sp macro="" textlink="">
      <xdr:nvSpPr>
        <xdr:cNvPr id="6" name="5 Rectángulo"/>
        <xdr:cNvSpPr/>
      </xdr:nvSpPr>
      <xdr:spPr>
        <a:xfrm>
          <a:off x="6219825" y="235648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750287" cy="468013"/>
    <xdr:sp macro="" textlink="">
      <xdr:nvSpPr>
        <xdr:cNvPr id="7" name="6 Rectángulo"/>
        <xdr:cNvSpPr/>
      </xdr:nvSpPr>
      <xdr:spPr>
        <a:xfrm>
          <a:off x="6219825" y="247078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319</xdr:row>
      <xdr:rowOff>0</xdr:rowOff>
    </xdr:from>
    <xdr:ext cx="1750287" cy="468013"/>
    <xdr:sp macro="" textlink="">
      <xdr:nvSpPr>
        <xdr:cNvPr id="8" name="7 Rectángulo"/>
        <xdr:cNvSpPr/>
      </xdr:nvSpPr>
      <xdr:spPr>
        <a:xfrm>
          <a:off x="6219825" y="578834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45</xdr:row>
      <xdr:rowOff>134471</xdr:rowOff>
    </xdr:from>
    <xdr:ext cx="1750287" cy="468013"/>
    <xdr:sp macro="" textlink="">
      <xdr:nvSpPr>
        <xdr:cNvPr id="9" name="3 Rectángulo"/>
        <xdr:cNvSpPr/>
      </xdr:nvSpPr>
      <xdr:spPr>
        <a:xfrm>
          <a:off x="6219825" y="844979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5"/>
  <sheetViews>
    <sheetView tabSelected="1" topLeftCell="A148" workbookViewId="0">
      <selection activeCell="B6" sqref="B6"/>
    </sheetView>
  </sheetViews>
  <sheetFormatPr baseColWidth="10" defaultRowHeight="12.75"/>
  <cols>
    <col min="1" max="1" width="11.42578125" style="2"/>
    <col min="2" max="2" width="75.425781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1" spans="1:7" ht="15" customHeight="1">
      <c r="A1" s="1" t="s">
        <v>0</v>
      </c>
      <c r="B1" s="1"/>
      <c r="C1" s="1"/>
      <c r="D1" s="1"/>
      <c r="E1" s="1"/>
      <c r="F1" s="1"/>
      <c r="G1" s="1"/>
    </row>
    <row r="2" spans="1:7" ht="24" customHeight="1">
      <c r="A2" s="1" t="s">
        <v>1</v>
      </c>
      <c r="B2" s="1"/>
      <c r="C2" s="1"/>
      <c r="D2" s="1"/>
      <c r="E2" s="1"/>
      <c r="F2" s="1"/>
      <c r="G2" s="1"/>
    </row>
    <row r="3" spans="1:7">
      <c r="A3" s="1" t="s">
        <v>2</v>
      </c>
      <c r="B3" s="1"/>
      <c r="C3" s="1"/>
      <c r="D3" s="1"/>
      <c r="E3" s="1"/>
      <c r="F3" s="1"/>
      <c r="G3" s="1"/>
    </row>
    <row r="4" spans="1:7">
      <c r="B4" s="3"/>
      <c r="C4" s="4"/>
      <c r="D4" s="5"/>
      <c r="E4" s="5"/>
      <c r="F4" s="5"/>
    </row>
    <row r="6" spans="1:7">
      <c r="A6" s="6"/>
      <c r="B6" s="7" t="s">
        <v>3</v>
      </c>
      <c r="C6" s="8" t="s">
        <v>4</v>
      </c>
      <c r="D6" s="9"/>
      <c r="E6" s="10"/>
      <c r="F6" s="10"/>
      <c r="G6" s="10"/>
    </row>
    <row r="8" spans="1:7" ht="15">
      <c r="A8" s="11" t="s">
        <v>5</v>
      </c>
      <c r="B8" s="11"/>
      <c r="C8" s="11"/>
      <c r="D8" s="11"/>
      <c r="E8" s="11"/>
      <c r="F8" s="11"/>
      <c r="G8" s="11"/>
    </row>
    <row r="9" spans="1:7">
      <c r="B9" s="7"/>
      <c r="C9" s="12"/>
      <c r="D9" s="13"/>
      <c r="E9" s="6"/>
      <c r="F9" s="6"/>
    </row>
    <row r="10" spans="1:7">
      <c r="B10" s="14" t="s">
        <v>6</v>
      </c>
      <c r="C10" s="15"/>
      <c r="D10" s="5"/>
      <c r="E10" s="5"/>
      <c r="F10" s="5"/>
    </row>
    <row r="11" spans="1:7">
      <c r="B11" s="15"/>
      <c r="C11" s="4"/>
      <c r="D11" s="5"/>
      <c r="E11" s="5"/>
      <c r="F11" s="5"/>
    </row>
    <row r="12" spans="1:7">
      <c r="B12" s="16"/>
      <c r="C12" s="6"/>
      <c r="D12" s="6"/>
      <c r="E12" s="6"/>
    </row>
    <row r="13" spans="1:7" ht="20.25" customHeight="1">
      <c r="B13" s="17" t="s">
        <v>7</v>
      </c>
      <c r="C13" s="18" t="s">
        <v>8</v>
      </c>
      <c r="D13" s="18" t="s">
        <v>9</v>
      </c>
      <c r="E13" s="18" t="s">
        <v>10</v>
      </c>
    </row>
    <row r="14" spans="1:7">
      <c r="B14" s="19" t="s">
        <v>11</v>
      </c>
      <c r="C14" s="20"/>
      <c r="D14" s="20">
        <v>0</v>
      </c>
      <c r="E14" s="20">
        <v>0</v>
      </c>
    </row>
    <row r="15" spans="1:7">
      <c r="B15" s="21"/>
      <c r="C15" s="22"/>
      <c r="D15" s="22">
        <v>0</v>
      </c>
      <c r="E15" s="22">
        <v>0</v>
      </c>
    </row>
    <row r="16" spans="1:7">
      <c r="B16" s="21" t="s">
        <v>12</v>
      </c>
      <c r="C16" s="22"/>
      <c r="D16" s="22">
        <v>0</v>
      </c>
      <c r="E16" s="22">
        <v>0</v>
      </c>
    </row>
    <row r="17" spans="2:6">
      <c r="B17" s="21"/>
      <c r="C17" s="22"/>
      <c r="D17" s="22">
        <v>0</v>
      </c>
      <c r="E17" s="22">
        <v>0</v>
      </c>
    </row>
    <row r="18" spans="2:6">
      <c r="B18" s="23" t="s">
        <v>13</v>
      </c>
      <c r="C18" s="24"/>
      <c r="D18" s="24">
        <v>0</v>
      </c>
      <c r="E18" s="24">
        <v>0</v>
      </c>
    </row>
    <row r="19" spans="2:6">
      <c r="B19" s="16"/>
      <c r="C19" s="18">
        <f>SUM(C14:C18)</f>
        <v>0</v>
      </c>
      <c r="D19" s="18"/>
      <c r="E19" s="18">
        <f>SUM(E14:E18)</f>
        <v>0</v>
      </c>
    </row>
    <row r="20" spans="2:6">
      <c r="B20" s="16"/>
      <c r="C20" s="6"/>
      <c r="D20" s="6"/>
      <c r="E20" s="6"/>
    </row>
    <row r="21" spans="2:6">
      <c r="B21" s="17" t="s">
        <v>14</v>
      </c>
      <c r="C21" s="18" t="s">
        <v>8</v>
      </c>
      <c r="D21" s="18" t="s">
        <v>15</v>
      </c>
      <c r="E21" s="18" t="s">
        <v>16</v>
      </c>
    </row>
    <row r="22" spans="2:6">
      <c r="B22" s="21" t="s">
        <v>17</v>
      </c>
      <c r="C22" s="25"/>
      <c r="D22" s="25"/>
      <c r="E22" s="26"/>
    </row>
    <row r="23" spans="2:6">
      <c r="B23" s="21"/>
      <c r="C23" s="27"/>
      <c r="D23" s="27"/>
      <c r="E23" s="27"/>
    </row>
    <row r="24" spans="2:6">
      <c r="B24" s="21" t="s">
        <v>18</v>
      </c>
      <c r="C24" s="25"/>
      <c r="D24" s="25">
        <v>665220.66</v>
      </c>
      <c r="E24" s="25"/>
    </row>
    <row r="25" spans="2:6">
      <c r="B25" s="21"/>
      <c r="C25" s="27"/>
      <c r="D25" s="27"/>
      <c r="E25" s="27"/>
    </row>
    <row r="26" spans="2:6">
      <c r="B26" s="23"/>
      <c r="C26" s="28"/>
      <c r="D26" s="28"/>
      <c r="E26" s="28"/>
    </row>
    <row r="27" spans="2:6">
      <c r="C27" s="29">
        <f>SUM(C22:C26)</f>
        <v>0</v>
      </c>
      <c r="D27" s="29">
        <f>SUM(D22:D26)</f>
        <v>665220.66</v>
      </c>
      <c r="E27" s="29">
        <f>SUM(E22:E26)</f>
        <v>0</v>
      </c>
    </row>
    <row r="28" spans="2:6">
      <c r="C28" s="30"/>
      <c r="D28" s="30"/>
      <c r="E28" s="30"/>
    </row>
    <row r="29" spans="2:6">
      <c r="B29" s="17" t="s">
        <v>19</v>
      </c>
      <c r="C29" s="18" t="s">
        <v>8</v>
      </c>
      <c r="D29" s="18" t="s">
        <v>20</v>
      </c>
      <c r="E29" s="18" t="s">
        <v>21</v>
      </c>
      <c r="F29" s="18" t="s">
        <v>22</v>
      </c>
    </row>
    <row r="30" spans="2:6">
      <c r="B30" s="31" t="s">
        <v>23</v>
      </c>
      <c r="C30" s="25">
        <v>205624.97</v>
      </c>
      <c r="D30" s="25">
        <v>205624.97</v>
      </c>
      <c r="E30" s="27"/>
      <c r="F30" s="27"/>
    </row>
    <row r="31" spans="2:6">
      <c r="B31" s="32" t="s">
        <v>24</v>
      </c>
      <c r="C31" s="25">
        <v>207000</v>
      </c>
      <c r="D31" s="25">
        <v>207000</v>
      </c>
      <c r="E31" s="27"/>
      <c r="F31" s="27"/>
    </row>
    <row r="32" spans="2:6">
      <c r="B32" s="32" t="s">
        <v>25</v>
      </c>
      <c r="C32" s="25">
        <v>0</v>
      </c>
      <c r="D32" s="25">
        <v>0</v>
      </c>
      <c r="E32" s="27"/>
      <c r="F32" s="27"/>
    </row>
    <row r="33" spans="2:6">
      <c r="B33" s="32" t="s">
        <v>26</v>
      </c>
      <c r="C33" s="25">
        <v>0</v>
      </c>
      <c r="D33" s="25">
        <v>0</v>
      </c>
      <c r="E33" s="27"/>
      <c r="F33" s="27"/>
    </row>
    <row r="34" spans="2:6">
      <c r="B34" s="32" t="s">
        <v>27</v>
      </c>
      <c r="C34" s="25">
        <v>645251.76</v>
      </c>
      <c r="D34" s="25">
        <v>645251.76</v>
      </c>
      <c r="E34" s="27"/>
      <c r="F34" s="27"/>
    </row>
    <row r="35" spans="2:6">
      <c r="B35" s="33" t="s">
        <v>28</v>
      </c>
      <c r="C35" s="25">
        <v>0</v>
      </c>
      <c r="D35" s="25">
        <v>0</v>
      </c>
      <c r="E35" s="28"/>
      <c r="F35" s="28"/>
    </row>
    <row r="36" spans="2:6">
      <c r="C36" s="29">
        <f>SUM(C29:C35)</f>
        <v>1057876.73</v>
      </c>
      <c r="D36" s="29">
        <f>SUM(D29:D35)</f>
        <v>1057876.73</v>
      </c>
      <c r="E36" s="18">
        <f>SUM(E29:E35)</f>
        <v>0</v>
      </c>
      <c r="F36" s="18">
        <f>SUM(F29:F35)</f>
        <v>0</v>
      </c>
    </row>
    <row r="37" spans="2:6">
      <c r="B37" s="34"/>
    </row>
    <row r="38" spans="2:6">
      <c r="B38" s="17" t="s">
        <v>29</v>
      </c>
      <c r="C38" s="18" t="s">
        <v>8</v>
      </c>
      <c r="D38" s="18" t="s">
        <v>30</v>
      </c>
      <c r="E38" s="18" t="s">
        <v>31</v>
      </c>
    </row>
    <row r="39" spans="2:6">
      <c r="B39" s="35" t="s">
        <v>32</v>
      </c>
      <c r="C39" s="25">
        <v>1879.02</v>
      </c>
      <c r="D39" s="36"/>
      <c r="E39" s="36" t="s">
        <v>33</v>
      </c>
    </row>
    <row r="40" spans="2:6">
      <c r="B40" s="37" t="s">
        <v>34</v>
      </c>
      <c r="C40" s="25">
        <v>8750</v>
      </c>
      <c r="D40" s="27"/>
      <c r="E40" s="27" t="s">
        <v>33</v>
      </c>
    </row>
    <row r="41" spans="2:6">
      <c r="B41" s="37" t="s">
        <v>35</v>
      </c>
      <c r="C41" s="25">
        <v>1066.8599999999999</v>
      </c>
      <c r="D41" s="27"/>
      <c r="E41" s="27" t="s">
        <v>33</v>
      </c>
    </row>
    <row r="42" spans="2:6">
      <c r="B42" s="38" t="s">
        <v>36</v>
      </c>
      <c r="C42" s="25">
        <v>45666</v>
      </c>
      <c r="D42" s="27"/>
      <c r="E42" s="27" t="s">
        <v>33</v>
      </c>
    </row>
    <row r="43" spans="2:6">
      <c r="B43" s="39"/>
      <c r="C43" s="29">
        <f>SUM(C39:C42)</f>
        <v>57361.880000000005</v>
      </c>
      <c r="D43" s="18"/>
      <c r="E43" s="18"/>
    </row>
    <row r="44" spans="2:6">
      <c r="B44" s="34"/>
    </row>
    <row r="45" spans="2:6">
      <c r="B45" s="17" t="s">
        <v>37</v>
      </c>
      <c r="C45" s="18" t="s">
        <v>8</v>
      </c>
      <c r="D45" s="18" t="s">
        <v>38</v>
      </c>
    </row>
    <row r="46" spans="2:6">
      <c r="B46" s="35"/>
      <c r="C46" s="40"/>
      <c r="D46" s="36"/>
    </row>
    <row r="47" spans="2:6">
      <c r="B47" s="37" t="s">
        <v>39</v>
      </c>
      <c r="C47" s="40"/>
      <c r="D47" s="27"/>
    </row>
    <row r="48" spans="2:6">
      <c r="B48" s="37"/>
      <c r="C48" s="40"/>
      <c r="D48" s="27"/>
    </row>
    <row r="49" spans="2:7" ht="14.25" customHeight="1">
      <c r="B49" s="38"/>
      <c r="C49" s="40"/>
      <c r="D49" s="27"/>
    </row>
    <row r="50" spans="2:7" ht="14.25" customHeight="1">
      <c r="B50" s="39"/>
      <c r="C50" s="41"/>
      <c r="D50" s="41"/>
    </row>
    <row r="51" spans="2:7" ht="27.75" customHeight="1">
      <c r="B51" s="17" t="s">
        <v>40</v>
      </c>
      <c r="C51" s="18" t="s">
        <v>8</v>
      </c>
      <c r="D51" s="18" t="s">
        <v>9</v>
      </c>
      <c r="E51" s="18" t="s">
        <v>41</v>
      </c>
      <c r="F51" s="42" t="s">
        <v>42</v>
      </c>
      <c r="G51" s="18" t="s">
        <v>43</v>
      </c>
    </row>
    <row r="52" spans="2:7" ht="14.25" customHeight="1">
      <c r="B52" s="35" t="s">
        <v>44</v>
      </c>
      <c r="C52" s="40">
        <v>228163460.25999999</v>
      </c>
      <c r="D52" s="20">
        <v>0</v>
      </c>
      <c r="E52" s="41">
        <v>0</v>
      </c>
      <c r="F52" s="20">
        <v>0</v>
      </c>
      <c r="G52" s="43">
        <v>0</v>
      </c>
    </row>
    <row r="53" spans="2:7" ht="14.25" customHeight="1">
      <c r="B53" s="37" t="s">
        <v>45</v>
      </c>
      <c r="C53" s="40">
        <v>28799604.030000001</v>
      </c>
      <c r="D53" s="22">
        <v>0</v>
      </c>
      <c r="E53" s="41">
        <v>0</v>
      </c>
      <c r="F53" s="22">
        <v>0</v>
      </c>
      <c r="G53" s="43">
        <v>0</v>
      </c>
    </row>
    <row r="54" spans="2:7" ht="14.25" customHeight="1">
      <c r="B54" s="38" t="s">
        <v>46</v>
      </c>
      <c r="C54" s="40">
        <v>-232676144.30000001</v>
      </c>
      <c r="D54" s="24">
        <v>0</v>
      </c>
      <c r="E54" s="44">
        <v>0</v>
      </c>
      <c r="F54" s="24">
        <v>0</v>
      </c>
      <c r="G54" s="45">
        <v>0</v>
      </c>
    </row>
    <row r="55" spans="2:7" ht="15" customHeight="1">
      <c r="B55" s="39"/>
      <c r="C55" s="29">
        <f>SUM(C51:C54)</f>
        <v>24286919.98999998</v>
      </c>
      <c r="D55" s="46">
        <v>0</v>
      </c>
      <c r="E55" s="47">
        <v>0</v>
      </c>
      <c r="F55" s="47">
        <v>0</v>
      </c>
      <c r="G55" s="48">
        <v>0</v>
      </c>
    </row>
    <row r="56" spans="2:7" ht="15" customHeight="1">
      <c r="B56" s="39"/>
      <c r="C56" s="49"/>
      <c r="D56" s="39"/>
      <c r="E56" s="39"/>
      <c r="F56" s="39"/>
      <c r="G56" s="39"/>
    </row>
    <row r="57" spans="2:7" ht="15" customHeight="1">
      <c r="B57" s="39"/>
      <c r="C57" s="39"/>
      <c r="D57" s="39"/>
      <c r="E57" s="39"/>
      <c r="F57" s="39"/>
      <c r="G57" s="39"/>
    </row>
    <row r="58" spans="2:7" ht="15" customHeight="1">
      <c r="B58" s="39"/>
      <c r="C58" s="39"/>
      <c r="D58" s="39"/>
      <c r="E58" s="39"/>
      <c r="F58" s="39"/>
      <c r="G58" s="39"/>
    </row>
    <row r="59" spans="2:7" ht="15" customHeight="1">
      <c r="B59" s="39"/>
      <c r="C59" s="39"/>
      <c r="D59" s="39"/>
      <c r="E59" s="39"/>
      <c r="F59" s="39"/>
      <c r="G59" s="39"/>
    </row>
    <row r="60" spans="2:7" ht="15" customHeight="1">
      <c r="B60" s="39"/>
      <c r="C60" s="39"/>
      <c r="D60" s="39"/>
      <c r="E60" s="39"/>
      <c r="F60" s="39"/>
      <c r="G60" s="39"/>
    </row>
    <row r="61" spans="2:7">
      <c r="B61" s="39"/>
      <c r="C61" s="50"/>
      <c r="D61" s="50"/>
      <c r="E61" s="50"/>
      <c r="F61" s="50"/>
      <c r="G61" s="50"/>
    </row>
    <row r="62" spans="2:7" ht="26.25" customHeight="1">
      <c r="B62" s="17" t="s">
        <v>47</v>
      </c>
      <c r="C62" s="18" t="s">
        <v>8</v>
      </c>
      <c r="D62" s="18" t="s">
        <v>9</v>
      </c>
      <c r="E62" s="18" t="s">
        <v>48</v>
      </c>
      <c r="F62" s="50"/>
      <c r="G62" s="50"/>
    </row>
    <row r="63" spans="2:7">
      <c r="B63" s="19" t="s">
        <v>49</v>
      </c>
      <c r="C63" s="43"/>
      <c r="D63" s="22">
        <v>0</v>
      </c>
      <c r="E63" s="22">
        <v>0</v>
      </c>
      <c r="F63" s="50"/>
      <c r="G63" s="50"/>
    </row>
    <row r="64" spans="2:7">
      <c r="B64" s="21"/>
      <c r="C64" s="43"/>
      <c r="D64" s="22"/>
      <c r="E64" s="22"/>
      <c r="F64" s="50"/>
      <c r="G64" s="50"/>
    </row>
    <row r="65" spans="2:7">
      <c r="B65" s="23"/>
      <c r="C65" s="43"/>
      <c r="D65" s="22">
        <v>0</v>
      </c>
      <c r="E65" s="22">
        <v>0</v>
      </c>
      <c r="F65" s="50"/>
      <c r="G65" s="50"/>
    </row>
    <row r="66" spans="2:7" ht="16.5" customHeight="1">
      <c r="B66" s="39"/>
      <c r="C66" s="18">
        <f>SUM(C63:C65)</f>
        <v>0</v>
      </c>
      <c r="D66" s="51"/>
      <c r="E66" s="52"/>
      <c r="F66" s="50"/>
      <c r="G66" s="50"/>
    </row>
    <row r="67" spans="2:7">
      <c r="B67" s="39"/>
      <c r="C67" s="50"/>
      <c r="D67" s="50"/>
      <c r="E67" s="50"/>
      <c r="F67" s="50"/>
      <c r="G67" s="50"/>
    </row>
    <row r="68" spans="2:7" ht="24" customHeight="1">
      <c r="B68" s="17" t="s">
        <v>50</v>
      </c>
      <c r="C68" s="18" t="s">
        <v>8</v>
      </c>
      <c r="D68" s="18" t="s">
        <v>51</v>
      </c>
      <c r="E68" s="18" t="s">
        <v>38</v>
      </c>
      <c r="F68" s="18" t="s">
        <v>52</v>
      </c>
    </row>
    <row r="69" spans="2:7">
      <c r="B69" s="35" t="s">
        <v>53</v>
      </c>
      <c r="C69" s="53">
        <f>SUM(C70:C75)</f>
        <v>15593276.41</v>
      </c>
      <c r="D69" s="53">
        <f>SUM(D70:D75)</f>
        <v>3910248.53</v>
      </c>
      <c r="E69" s="40"/>
      <c r="F69" s="36">
        <v>0</v>
      </c>
    </row>
    <row r="70" spans="2:7">
      <c r="B70" s="37" t="s">
        <v>54</v>
      </c>
      <c r="C70" s="54">
        <v>462255</v>
      </c>
      <c r="D70" s="25">
        <v>0</v>
      </c>
      <c r="E70" s="40"/>
      <c r="F70" s="27"/>
    </row>
    <row r="71" spans="2:7">
      <c r="B71" s="37" t="s">
        <v>55</v>
      </c>
      <c r="C71" s="54">
        <v>0</v>
      </c>
      <c r="D71" s="25">
        <v>0</v>
      </c>
      <c r="E71" s="40"/>
      <c r="F71" s="27"/>
    </row>
    <row r="72" spans="2:7">
      <c r="B72" s="37" t="s">
        <v>56</v>
      </c>
      <c r="C72" s="54">
        <v>9795385.0899999999</v>
      </c>
      <c r="D72" s="25">
        <v>3910248.53</v>
      </c>
      <c r="E72" s="40"/>
      <c r="F72" s="27"/>
    </row>
    <row r="73" spans="2:7">
      <c r="B73" s="37" t="s">
        <v>57</v>
      </c>
      <c r="C73" s="54">
        <v>0</v>
      </c>
      <c r="D73" s="25">
        <v>0</v>
      </c>
      <c r="E73" s="40"/>
      <c r="F73" s="27"/>
    </row>
    <row r="74" spans="2:7">
      <c r="B74" s="37" t="s">
        <v>58</v>
      </c>
      <c r="C74" s="54">
        <v>4285646.82</v>
      </c>
      <c r="D74" s="25">
        <v>0</v>
      </c>
      <c r="E74" s="40"/>
      <c r="F74" s="27"/>
    </row>
    <row r="75" spans="2:7">
      <c r="B75" s="37" t="s">
        <v>59</v>
      </c>
      <c r="C75" s="54">
        <v>1049989.5</v>
      </c>
      <c r="D75" s="25">
        <v>0</v>
      </c>
      <c r="E75" s="40"/>
      <c r="F75" s="27"/>
    </row>
    <row r="76" spans="2:7">
      <c r="B76" s="37" t="s">
        <v>60</v>
      </c>
      <c r="C76" s="54">
        <v>0</v>
      </c>
      <c r="D76" s="25">
        <v>0</v>
      </c>
      <c r="E76" s="40"/>
      <c r="F76" s="27"/>
    </row>
    <row r="77" spans="2:7">
      <c r="B77" s="37" t="s">
        <v>61</v>
      </c>
      <c r="C77" s="54">
        <f>SUM(C78:C85)</f>
        <v>163145280.15000001</v>
      </c>
      <c r="D77" s="54">
        <f>SUM(D78:D85)</f>
        <v>61450199.639999993</v>
      </c>
      <c r="E77" s="40"/>
      <c r="F77" s="27"/>
    </row>
    <row r="78" spans="2:7">
      <c r="B78" s="37" t="s">
        <v>62</v>
      </c>
      <c r="C78" s="40">
        <v>22266305.170000002</v>
      </c>
      <c r="D78" s="25">
        <v>30937319.690000001</v>
      </c>
      <c r="E78" s="40"/>
      <c r="F78" s="27"/>
    </row>
    <row r="79" spans="2:7">
      <c r="B79" s="37" t="s">
        <v>63</v>
      </c>
      <c r="C79" s="40">
        <v>11977271.380000001</v>
      </c>
      <c r="D79" s="25">
        <v>7858792.2699999996</v>
      </c>
      <c r="E79" s="40"/>
      <c r="F79" s="27"/>
    </row>
    <row r="80" spans="2:7">
      <c r="B80" s="37" t="s">
        <v>64</v>
      </c>
      <c r="C80" s="40">
        <v>519373.8</v>
      </c>
      <c r="D80" s="25">
        <v>347272.8</v>
      </c>
      <c r="E80" s="40"/>
      <c r="F80" s="27"/>
    </row>
    <row r="81" spans="2:6">
      <c r="B81" s="37" t="s">
        <v>65</v>
      </c>
      <c r="C81" s="40">
        <v>11312553.99</v>
      </c>
      <c r="D81" s="25">
        <v>11283772.59</v>
      </c>
      <c r="E81" s="40"/>
      <c r="F81" s="27"/>
    </row>
    <row r="82" spans="2:6">
      <c r="B82" s="37" t="s">
        <v>66</v>
      </c>
      <c r="C82" s="40">
        <v>469114.58</v>
      </c>
      <c r="D82" s="25">
        <v>396299.58</v>
      </c>
      <c r="E82" s="40"/>
      <c r="F82" s="27"/>
    </row>
    <row r="83" spans="2:6">
      <c r="B83" s="37" t="s">
        <v>67</v>
      </c>
      <c r="C83" s="40">
        <v>14223276.6</v>
      </c>
      <c r="D83" s="25">
        <v>10626742.710000001</v>
      </c>
      <c r="E83" s="40"/>
      <c r="F83" s="27"/>
    </row>
    <row r="84" spans="2:6">
      <c r="B84" s="37" t="s">
        <v>68</v>
      </c>
      <c r="C84" s="40">
        <v>102377384.63</v>
      </c>
      <c r="D84" s="25">
        <v>0</v>
      </c>
      <c r="E84" s="40"/>
      <c r="F84" s="27"/>
    </row>
    <row r="85" spans="2:6">
      <c r="B85" s="38" t="s">
        <v>69</v>
      </c>
      <c r="C85" s="40">
        <v>0</v>
      </c>
      <c r="D85" s="25">
        <v>0</v>
      </c>
      <c r="E85" s="40"/>
      <c r="F85" s="27"/>
    </row>
    <row r="86" spans="2:6">
      <c r="C86" s="55">
        <f>C69+C77</f>
        <v>178738556.56</v>
      </c>
      <c r="D86" s="55">
        <f>D69+D77</f>
        <v>65360448.169999994</v>
      </c>
      <c r="E86" s="55"/>
      <c r="F86" s="56"/>
    </row>
    <row r="88" spans="2:6">
      <c r="B88" s="17" t="s">
        <v>70</v>
      </c>
      <c r="C88" s="18" t="s">
        <v>71</v>
      </c>
      <c r="D88" s="18" t="s">
        <v>72</v>
      </c>
      <c r="E88" s="18" t="s">
        <v>73</v>
      </c>
      <c r="F88" s="18" t="s">
        <v>52</v>
      </c>
    </row>
    <row r="89" spans="2:6">
      <c r="B89" s="19" t="s">
        <v>74</v>
      </c>
      <c r="C89" s="20"/>
      <c r="D89" s="20"/>
      <c r="E89" s="20"/>
      <c r="F89" s="20"/>
    </row>
    <row r="90" spans="2:6">
      <c r="B90" s="21"/>
      <c r="C90" s="22"/>
      <c r="D90" s="22"/>
      <c r="E90" s="22"/>
      <c r="F90" s="22"/>
    </row>
    <row r="91" spans="2:6">
      <c r="B91" s="21" t="s">
        <v>75</v>
      </c>
      <c r="C91" s="22"/>
      <c r="D91" s="22"/>
      <c r="E91" s="22"/>
      <c r="F91" s="22"/>
    </row>
    <row r="92" spans="2:6">
      <c r="B92" s="21"/>
      <c r="C92" s="22"/>
      <c r="D92" s="22"/>
      <c r="E92" s="22"/>
      <c r="F92" s="22"/>
    </row>
    <row r="93" spans="2:6">
      <c r="B93" s="21" t="s">
        <v>76</v>
      </c>
      <c r="C93" s="22"/>
      <c r="D93" s="22"/>
      <c r="E93" s="22"/>
      <c r="F93" s="22"/>
    </row>
    <row r="94" spans="2:6" ht="15">
      <c r="B94" s="57"/>
      <c r="C94" s="24"/>
      <c r="D94" s="24"/>
      <c r="E94" s="24"/>
      <c r="F94" s="24"/>
    </row>
    <row r="95" spans="2:6">
      <c r="C95" s="18">
        <f>SUM(C93:C94)</f>
        <v>0</v>
      </c>
      <c r="D95" s="18">
        <f>SUM(D93:D94)</f>
        <v>0</v>
      </c>
      <c r="E95" s="18">
        <f>SUM(E93:E94)</f>
        <v>0</v>
      </c>
      <c r="F95" s="58"/>
    </row>
    <row r="97" spans="2:6">
      <c r="B97" s="17" t="s">
        <v>77</v>
      </c>
      <c r="C97" s="18" t="s">
        <v>8</v>
      </c>
    </row>
    <row r="98" spans="2:6">
      <c r="B98" s="19" t="s">
        <v>78</v>
      </c>
      <c r="C98" s="20"/>
    </row>
    <row r="99" spans="2:6">
      <c r="B99" s="21"/>
      <c r="C99" s="22"/>
    </row>
    <row r="100" spans="2:6">
      <c r="B100" s="23"/>
      <c r="C100" s="24"/>
    </row>
    <row r="101" spans="2:6">
      <c r="C101" s="18">
        <f>SUM(C99:C100)</f>
        <v>0</v>
      </c>
    </row>
    <row r="102" spans="2:6" ht="15">
      <c r="B102" s="59"/>
    </row>
    <row r="103" spans="2:6">
      <c r="B103" s="60" t="s">
        <v>79</v>
      </c>
      <c r="C103" s="61" t="s">
        <v>8</v>
      </c>
      <c r="D103" s="62" t="s">
        <v>80</v>
      </c>
    </row>
    <row r="104" spans="2:6">
      <c r="B104" s="63" t="s">
        <v>81</v>
      </c>
      <c r="C104" s="26">
        <f>C105</f>
        <v>1700</v>
      </c>
      <c r="D104" s="64"/>
    </row>
    <row r="105" spans="2:6">
      <c r="B105" s="63" t="s">
        <v>82</v>
      </c>
      <c r="C105" s="25">
        <v>1700</v>
      </c>
      <c r="D105" s="65"/>
    </row>
    <row r="106" spans="2:6">
      <c r="B106" s="63"/>
      <c r="C106" s="66"/>
      <c r="D106" s="66"/>
    </row>
    <row r="107" spans="2:6">
      <c r="B107" s="63"/>
      <c r="C107" s="66"/>
      <c r="D107" s="66"/>
    </row>
    <row r="108" spans="2:6">
      <c r="B108" s="67"/>
      <c r="C108" s="68"/>
      <c r="D108" s="68"/>
    </row>
    <row r="109" spans="2:6">
      <c r="C109" s="55">
        <v>1700</v>
      </c>
      <c r="D109" s="18"/>
    </row>
    <row r="111" spans="2:6">
      <c r="B111" s="60" t="s">
        <v>83</v>
      </c>
      <c r="C111" s="61" t="s">
        <v>8</v>
      </c>
      <c r="D111" s="18" t="s">
        <v>20</v>
      </c>
      <c r="E111" s="18" t="s">
        <v>21</v>
      </c>
      <c r="F111" s="18" t="s">
        <v>22</v>
      </c>
    </row>
    <row r="112" spans="2:6">
      <c r="B112" s="35" t="s">
        <v>84</v>
      </c>
      <c r="C112" s="26">
        <v>6620291.2999999998</v>
      </c>
      <c r="D112" s="27">
        <v>6620291.2999999998</v>
      </c>
      <c r="E112" s="27"/>
      <c r="F112" s="27"/>
    </row>
    <row r="113" spans="2:6">
      <c r="B113" s="37" t="s">
        <v>85</v>
      </c>
      <c r="C113" s="25">
        <v>24705.06</v>
      </c>
      <c r="D113" s="27">
        <v>24705.06</v>
      </c>
      <c r="E113" s="27"/>
      <c r="F113" s="27"/>
    </row>
    <row r="114" spans="2:6">
      <c r="B114" s="37" t="s">
        <v>86</v>
      </c>
      <c r="C114" s="25">
        <v>0</v>
      </c>
      <c r="D114" s="27">
        <v>0</v>
      </c>
      <c r="E114" s="27"/>
      <c r="F114" s="27"/>
    </row>
    <row r="115" spans="2:6">
      <c r="B115" s="37" t="s">
        <v>87</v>
      </c>
      <c r="C115" s="25">
        <v>493963.81</v>
      </c>
      <c r="D115" s="27">
        <v>493963.81</v>
      </c>
      <c r="E115" s="27"/>
      <c r="F115" s="27"/>
    </row>
    <row r="116" spans="2:6">
      <c r="B116" s="37" t="s">
        <v>88</v>
      </c>
      <c r="C116" s="25">
        <v>1174099.46</v>
      </c>
      <c r="D116" s="27">
        <v>1174099.46</v>
      </c>
      <c r="E116" s="27"/>
      <c r="F116" s="27"/>
    </row>
    <row r="117" spans="2:6">
      <c r="B117" s="38" t="s">
        <v>89</v>
      </c>
      <c r="C117" s="69">
        <v>4927522.97</v>
      </c>
      <c r="D117" s="27">
        <v>4927522.97</v>
      </c>
      <c r="E117" s="27"/>
      <c r="F117" s="27"/>
    </row>
    <row r="118" spans="2:6">
      <c r="C118" s="55">
        <f>C112</f>
        <v>6620291.2999999998</v>
      </c>
      <c r="D118" s="55">
        <f>D112</f>
        <v>6620291.2999999998</v>
      </c>
      <c r="E118" s="18">
        <f>SUM(E117:E117)</f>
        <v>0</v>
      </c>
      <c r="F118" s="18">
        <f>SUM(F117:F117)</f>
        <v>0</v>
      </c>
    </row>
    <row r="123" spans="2:6">
      <c r="C123" s="70"/>
      <c r="D123" s="70"/>
      <c r="E123" s="71"/>
      <c r="F123" s="71"/>
    </row>
    <row r="126" spans="2:6" ht="25.5">
      <c r="B126" s="60" t="s">
        <v>90</v>
      </c>
      <c r="C126" s="61" t="s">
        <v>8</v>
      </c>
      <c r="D126" s="18" t="s">
        <v>91</v>
      </c>
      <c r="E126" s="18" t="s">
        <v>80</v>
      </c>
    </row>
    <row r="127" spans="2:6">
      <c r="B127" s="72" t="s">
        <v>92</v>
      </c>
      <c r="C127" s="73"/>
      <c r="D127" s="74"/>
      <c r="E127" s="75"/>
    </row>
    <row r="128" spans="2:6">
      <c r="B128" s="76"/>
      <c r="C128" s="77"/>
      <c r="D128" s="78"/>
      <c r="E128" s="79"/>
    </row>
    <row r="129" spans="2:5">
      <c r="B129" s="80"/>
      <c r="C129" s="81"/>
      <c r="D129" s="82"/>
      <c r="E129" s="83"/>
    </row>
    <row r="130" spans="2:5">
      <c r="C130" s="18">
        <f>SUM(C128:C129)</f>
        <v>0</v>
      </c>
      <c r="D130" s="84"/>
      <c r="E130" s="85"/>
    </row>
    <row r="132" spans="2:5">
      <c r="B132" s="60" t="s">
        <v>93</v>
      </c>
      <c r="C132" s="61" t="s">
        <v>8</v>
      </c>
      <c r="D132" s="86" t="s">
        <v>91</v>
      </c>
      <c r="E132" s="86" t="s">
        <v>41</v>
      </c>
    </row>
    <row r="133" spans="2:5">
      <c r="B133" s="72" t="s">
        <v>94</v>
      </c>
      <c r="C133" s="20"/>
      <c r="D133" s="20">
        <v>0</v>
      </c>
      <c r="E133" s="20">
        <v>0</v>
      </c>
    </row>
    <row r="134" spans="2:5">
      <c r="B134" s="21"/>
      <c r="C134" s="22"/>
      <c r="D134" s="22">
        <v>0</v>
      </c>
      <c r="E134" s="22">
        <v>0</v>
      </c>
    </row>
    <row r="135" spans="2:5">
      <c r="B135" s="23"/>
      <c r="C135" s="87"/>
      <c r="D135" s="87">
        <v>0</v>
      </c>
      <c r="E135" s="87">
        <v>0</v>
      </c>
    </row>
    <row r="136" spans="2:5">
      <c r="C136" s="18">
        <f>SUM(C134:C135)</f>
        <v>0</v>
      </c>
      <c r="D136" s="84"/>
      <c r="E136" s="85"/>
    </row>
    <row r="138" spans="2:5">
      <c r="B138" s="14" t="s">
        <v>95</v>
      </c>
    </row>
    <row r="139" spans="2:5">
      <c r="B139" s="14"/>
    </row>
    <row r="140" spans="2:5">
      <c r="B140" s="88" t="s">
        <v>96</v>
      </c>
      <c r="C140" s="89" t="s">
        <v>8</v>
      </c>
      <c r="D140" s="18" t="s">
        <v>97</v>
      </c>
      <c r="E140" s="18" t="s">
        <v>41</v>
      </c>
    </row>
    <row r="141" spans="2:5">
      <c r="B141" s="90" t="s">
        <v>98</v>
      </c>
      <c r="C141" s="91">
        <f>C142</f>
        <v>5737912.4800000004</v>
      </c>
      <c r="D141" s="36"/>
      <c r="E141" s="36"/>
    </row>
    <row r="142" spans="2:5">
      <c r="B142" s="92" t="s">
        <v>99</v>
      </c>
      <c r="C142" s="93">
        <v>5737912.4800000004</v>
      </c>
      <c r="D142" s="27"/>
      <c r="E142" s="27"/>
    </row>
    <row r="143" spans="2:5" ht="25.5">
      <c r="B143" s="94" t="s">
        <v>100</v>
      </c>
      <c r="C143" s="93">
        <v>5737912.4800000004</v>
      </c>
      <c r="D143" s="27"/>
      <c r="E143" s="27"/>
    </row>
    <row r="144" spans="2:5">
      <c r="C144" s="55">
        <f>C141</f>
        <v>5737912.4800000004</v>
      </c>
      <c r="D144" s="84"/>
      <c r="E144" s="85"/>
    </row>
    <row r="146" spans="2:7">
      <c r="B146" s="88" t="s">
        <v>101</v>
      </c>
      <c r="C146" s="89" t="s">
        <v>8</v>
      </c>
      <c r="D146" s="18" t="s">
        <v>97</v>
      </c>
      <c r="E146" s="18" t="s">
        <v>41</v>
      </c>
    </row>
    <row r="147" spans="2:7" ht="51">
      <c r="B147" s="90" t="s">
        <v>102</v>
      </c>
      <c r="C147" s="91">
        <f>C148+C150</f>
        <v>183176773.77000001</v>
      </c>
      <c r="D147" s="36"/>
      <c r="E147" s="36"/>
    </row>
    <row r="148" spans="2:7" ht="25.5">
      <c r="B148" s="92" t="s">
        <v>103</v>
      </c>
      <c r="C148" s="93">
        <f>C149</f>
        <v>0</v>
      </c>
      <c r="D148" s="27"/>
      <c r="E148" s="27"/>
    </row>
    <row r="149" spans="2:7">
      <c r="B149" s="37" t="s">
        <v>104</v>
      </c>
      <c r="C149" s="40"/>
      <c r="D149" s="27"/>
      <c r="E149" s="27"/>
    </row>
    <row r="150" spans="2:7">
      <c r="B150" s="37" t="s">
        <v>105</v>
      </c>
      <c r="C150" s="40">
        <f>C151</f>
        <v>183176773.77000001</v>
      </c>
      <c r="D150" s="27"/>
      <c r="E150" s="27"/>
    </row>
    <row r="151" spans="2:7">
      <c r="B151" s="38" t="s">
        <v>106</v>
      </c>
      <c r="C151" s="40">
        <v>183176773.77000001</v>
      </c>
      <c r="D151" s="28"/>
      <c r="E151" s="28"/>
    </row>
    <row r="152" spans="2:7">
      <c r="C152" s="55">
        <f>C150+C148</f>
        <v>183176773.77000001</v>
      </c>
      <c r="D152" s="84"/>
      <c r="E152" s="85"/>
    </row>
    <row r="154" spans="2:7" ht="24.75" customHeight="1">
      <c r="B154" s="88" t="s">
        <v>107</v>
      </c>
      <c r="C154" s="89" t="s">
        <v>8</v>
      </c>
      <c r="D154" s="18" t="s">
        <v>97</v>
      </c>
      <c r="E154" s="18" t="s">
        <v>41</v>
      </c>
    </row>
    <row r="155" spans="2:7">
      <c r="B155" s="95" t="s">
        <v>108</v>
      </c>
      <c r="C155" s="96">
        <f>C156</f>
        <v>300944.02</v>
      </c>
      <c r="D155" s="36"/>
      <c r="E155" s="36"/>
    </row>
    <row r="156" spans="2:7">
      <c r="B156" s="37" t="s">
        <v>109</v>
      </c>
      <c r="C156" s="40">
        <f>C157</f>
        <v>300944.02</v>
      </c>
      <c r="D156" s="27"/>
      <c r="E156" s="27"/>
    </row>
    <row r="157" spans="2:7">
      <c r="B157" s="38" t="s">
        <v>109</v>
      </c>
      <c r="C157" s="40">
        <v>300944.02</v>
      </c>
      <c r="D157" s="28"/>
      <c r="E157" s="28"/>
    </row>
    <row r="158" spans="2:7" ht="16.5" customHeight="1">
      <c r="C158" s="55">
        <f>C155</f>
        <v>300944.02</v>
      </c>
      <c r="D158" s="84"/>
      <c r="E158" s="85"/>
      <c r="G158" s="97"/>
    </row>
    <row r="159" spans="2:7">
      <c r="C159" s="97"/>
    </row>
    <row r="160" spans="2:7" ht="26.25" customHeight="1">
      <c r="B160" s="88" t="s">
        <v>110</v>
      </c>
      <c r="C160" s="89" t="s">
        <v>8</v>
      </c>
      <c r="D160" s="18" t="s">
        <v>111</v>
      </c>
      <c r="E160" s="18" t="s">
        <v>112</v>
      </c>
    </row>
    <row r="161" spans="2:7">
      <c r="B161" s="98" t="s">
        <v>113</v>
      </c>
      <c r="C161" s="99">
        <f>C162+C169+C179</f>
        <v>124652659.35000001</v>
      </c>
      <c r="D161" s="100">
        <f>D162+D169+D179</f>
        <v>0.8131405754659804</v>
      </c>
      <c r="E161" s="27"/>
    </row>
    <row r="162" spans="2:7">
      <c r="B162" s="98" t="s">
        <v>114</v>
      </c>
      <c r="C162" s="99">
        <f>SUM(C163:C168)</f>
        <v>79921301.180000007</v>
      </c>
      <c r="D162" s="100">
        <f>SUM(D163:D168)</f>
        <v>0.52134670188642984</v>
      </c>
      <c r="E162" s="27"/>
      <c r="F162" s="101"/>
    </row>
    <row r="163" spans="2:7">
      <c r="B163" s="37" t="s">
        <v>115</v>
      </c>
      <c r="C163" s="25">
        <v>17264468.280000001</v>
      </c>
      <c r="D163" s="102">
        <f t="shared" ref="D163:D168" si="0">C163/$C$204</f>
        <v>0.11262045868509075</v>
      </c>
      <c r="E163" s="27"/>
    </row>
    <row r="164" spans="2:7">
      <c r="B164" s="37" t="s">
        <v>116</v>
      </c>
      <c r="C164" s="25">
        <v>13778652.25</v>
      </c>
      <c r="D164" s="102">
        <f t="shared" si="0"/>
        <v>8.9881606041408754E-2</v>
      </c>
      <c r="E164" s="27"/>
    </row>
    <row r="165" spans="2:7">
      <c r="B165" s="37" t="s">
        <v>117</v>
      </c>
      <c r="C165" s="25">
        <v>16526236.15</v>
      </c>
      <c r="D165" s="102">
        <f t="shared" si="0"/>
        <v>0.10780478525986369</v>
      </c>
      <c r="E165" s="27"/>
    </row>
    <row r="166" spans="2:7">
      <c r="B166" s="37" t="s">
        <v>118</v>
      </c>
      <c r="C166" s="25">
        <v>6915691.2699999996</v>
      </c>
      <c r="D166" s="102">
        <f t="shared" si="0"/>
        <v>4.5112789477225516E-2</v>
      </c>
      <c r="E166" s="27"/>
      <c r="G166" s="102"/>
    </row>
    <row r="167" spans="2:7">
      <c r="B167" s="37" t="s">
        <v>119</v>
      </c>
      <c r="C167" s="25">
        <v>25283312.09</v>
      </c>
      <c r="D167" s="102">
        <f t="shared" si="0"/>
        <v>0.1649293889897952</v>
      </c>
      <c r="E167" s="27"/>
      <c r="G167" s="102"/>
    </row>
    <row r="168" spans="2:7">
      <c r="B168" s="37" t="s">
        <v>120</v>
      </c>
      <c r="C168" s="25">
        <v>152941.14000000001</v>
      </c>
      <c r="D168" s="102">
        <f t="shared" si="0"/>
        <v>9.9767343304596012E-4</v>
      </c>
      <c r="E168" s="27"/>
      <c r="G168" s="102"/>
    </row>
    <row r="169" spans="2:7">
      <c r="B169" s="98" t="s">
        <v>121</v>
      </c>
      <c r="C169" s="99">
        <f>SUM(C170:C178)</f>
        <v>3249808.2199999997</v>
      </c>
      <c r="D169" s="100">
        <f>SUM(D170:D178)</f>
        <v>2.1199314478683635E-2</v>
      </c>
      <c r="E169" s="27"/>
    </row>
    <row r="170" spans="2:7">
      <c r="B170" s="37" t="s">
        <v>122</v>
      </c>
      <c r="C170" s="25">
        <v>1773828.28</v>
      </c>
      <c r="D170" s="102">
        <f>C170/$C$204</f>
        <v>1.157112696911773E-2</v>
      </c>
      <c r="E170" s="27"/>
      <c r="F170" s="102"/>
    </row>
    <row r="171" spans="2:7">
      <c r="B171" s="37" t="s">
        <v>123</v>
      </c>
      <c r="C171" s="25">
        <v>211259.7</v>
      </c>
      <c r="D171" s="102">
        <f t="shared" ref="D171:D188" si="1">C171/$C$204</f>
        <v>1.3781000335374746E-3</v>
      </c>
      <c r="E171" s="27"/>
    </row>
    <row r="172" spans="2:7">
      <c r="B172" s="37" t="s">
        <v>124</v>
      </c>
      <c r="C172" s="25">
        <v>1354.5</v>
      </c>
      <c r="D172" s="102">
        <f t="shared" si="1"/>
        <v>8.8357433785360359E-6</v>
      </c>
      <c r="E172" s="27"/>
    </row>
    <row r="173" spans="2:7">
      <c r="B173" s="37" t="s">
        <v>125</v>
      </c>
      <c r="C173" s="25">
        <v>387151.75</v>
      </c>
      <c r="D173" s="102">
        <f t="shared" si="1"/>
        <v>2.5254880114810919E-3</v>
      </c>
      <c r="E173" s="27"/>
    </row>
    <row r="174" spans="2:7">
      <c r="B174" s="37" t="s">
        <v>126</v>
      </c>
      <c r="C174" s="25">
        <v>121282.73</v>
      </c>
      <c r="D174" s="102">
        <f t="shared" si="1"/>
        <v>7.91157680714857E-4</v>
      </c>
      <c r="E174" s="27"/>
    </row>
    <row r="175" spans="2:7">
      <c r="B175" s="37" t="s">
        <v>127</v>
      </c>
      <c r="C175" s="25">
        <v>522773.65</v>
      </c>
      <c r="D175" s="102">
        <f t="shared" si="1"/>
        <v>3.4101836961687821E-3</v>
      </c>
      <c r="E175" s="27"/>
    </row>
    <row r="176" spans="2:7">
      <c r="B176" s="37" t="s">
        <v>128</v>
      </c>
      <c r="C176" s="25">
        <v>64593.26</v>
      </c>
      <c r="D176" s="102">
        <f t="shared" si="1"/>
        <v>4.2135804307350064E-4</v>
      </c>
      <c r="E176" s="27"/>
    </row>
    <row r="177" spans="2:5">
      <c r="B177" s="37" t="s">
        <v>129</v>
      </c>
      <c r="C177" s="25">
        <v>0</v>
      </c>
      <c r="D177" s="102">
        <f t="shared" si="1"/>
        <v>0</v>
      </c>
      <c r="E177" s="27"/>
    </row>
    <row r="178" spans="2:5">
      <c r="B178" s="37" t="s">
        <v>130</v>
      </c>
      <c r="C178" s="25">
        <v>167564.35</v>
      </c>
      <c r="D178" s="102">
        <f t="shared" si="1"/>
        <v>1.093064301211661E-3</v>
      </c>
      <c r="E178" s="27"/>
    </row>
    <row r="179" spans="2:5">
      <c r="B179" s="98" t="s">
        <v>131</v>
      </c>
      <c r="C179" s="99">
        <f>SUM(C180:C188)</f>
        <v>41481549.950000003</v>
      </c>
      <c r="D179" s="100">
        <f>SUM(D180:D188)</f>
        <v>0.27059455910086699</v>
      </c>
      <c r="E179" s="27"/>
    </row>
    <row r="180" spans="2:5">
      <c r="B180" s="37" t="s">
        <v>132</v>
      </c>
      <c r="C180" s="25">
        <v>1666827.27</v>
      </c>
      <c r="D180" s="102">
        <f t="shared" si="1"/>
        <v>1.0873132531610038E-2</v>
      </c>
      <c r="E180" s="27"/>
    </row>
    <row r="181" spans="2:5">
      <c r="B181" s="37" t="s">
        <v>133</v>
      </c>
      <c r="C181" s="25">
        <v>285746.01</v>
      </c>
      <c r="D181" s="102">
        <f t="shared" si="1"/>
        <v>1.8639929241791007E-3</v>
      </c>
      <c r="E181" s="27"/>
    </row>
    <row r="182" spans="2:5">
      <c r="B182" s="37" t="s">
        <v>134</v>
      </c>
      <c r="C182" s="25">
        <v>2856464.5</v>
      </c>
      <c r="D182" s="102">
        <f t="shared" si="1"/>
        <v>1.863343469316962E-2</v>
      </c>
      <c r="E182" s="27"/>
    </row>
    <row r="183" spans="2:5">
      <c r="B183" s="37" t="s">
        <v>135</v>
      </c>
      <c r="C183" s="25">
        <v>2081314.67</v>
      </c>
      <c r="D183" s="102">
        <f t="shared" si="1"/>
        <v>1.357693784725169E-2</v>
      </c>
      <c r="E183" s="27"/>
    </row>
    <row r="184" spans="2:5">
      <c r="B184" s="37" t="s">
        <v>136</v>
      </c>
      <c r="C184" s="25">
        <v>5308210.7699999996</v>
      </c>
      <c r="D184" s="102">
        <f t="shared" si="1"/>
        <v>3.462679081794106E-2</v>
      </c>
      <c r="E184" s="27"/>
    </row>
    <row r="185" spans="2:5">
      <c r="B185" s="37" t="s">
        <v>137</v>
      </c>
      <c r="C185" s="25">
        <v>4026461.86</v>
      </c>
      <c r="D185" s="102">
        <f t="shared" si="1"/>
        <v>2.6265621054575777E-2</v>
      </c>
      <c r="E185" s="27"/>
    </row>
    <row r="186" spans="2:5">
      <c r="B186" s="37" t="s">
        <v>138</v>
      </c>
      <c r="C186" s="25">
        <v>781150.26</v>
      </c>
      <c r="D186" s="102">
        <f t="shared" si="1"/>
        <v>5.095639156468588E-3</v>
      </c>
      <c r="E186" s="27"/>
    </row>
    <row r="187" spans="2:5">
      <c r="B187" s="37" t="s">
        <v>139</v>
      </c>
      <c r="C187" s="25">
        <v>22930210.23</v>
      </c>
      <c r="D187" s="102">
        <f t="shared" si="1"/>
        <v>0.14957951510384776</v>
      </c>
      <c r="E187" s="27"/>
    </row>
    <row r="188" spans="2:5">
      <c r="B188" s="37" t="s">
        <v>140</v>
      </c>
      <c r="C188" s="25">
        <v>1545164.38</v>
      </c>
      <c r="D188" s="102">
        <f t="shared" si="1"/>
        <v>1.0079494971823358E-2</v>
      </c>
      <c r="E188" s="27"/>
    </row>
    <row r="189" spans="2:5">
      <c r="B189" s="98" t="s">
        <v>141</v>
      </c>
      <c r="C189" s="99">
        <f>C190+C192+C196</f>
        <v>12232696.92</v>
      </c>
      <c r="D189" s="100">
        <f>D190+D196+D198</f>
        <v>0.18362241429772652</v>
      </c>
      <c r="E189" s="27"/>
    </row>
    <row r="190" spans="2:5">
      <c r="B190" s="98" t="s">
        <v>142</v>
      </c>
      <c r="C190" s="99">
        <f>SUM(C191)</f>
        <v>10531185.380000001</v>
      </c>
      <c r="D190" s="100">
        <f>SUM(D191)</f>
        <v>6.8697564776279446E-2</v>
      </c>
      <c r="E190" s="27"/>
    </row>
    <row r="191" spans="2:5">
      <c r="B191" s="37" t="s">
        <v>143</v>
      </c>
      <c r="C191" s="25">
        <v>10531185.380000001</v>
      </c>
      <c r="D191" s="102">
        <f>C191/$C$204</f>
        <v>6.8697564776279446E-2</v>
      </c>
      <c r="E191" s="27"/>
    </row>
    <row r="192" spans="2:5">
      <c r="B192" s="98" t="s">
        <v>144</v>
      </c>
      <c r="C192" s="99">
        <f>SUM(C193:C195)</f>
        <v>496226.54</v>
      </c>
      <c r="D192" s="100">
        <f>SUM(D193:D195)</f>
        <v>3.2370102362929841E-3</v>
      </c>
      <c r="E192" s="27"/>
    </row>
    <row r="193" spans="2:5">
      <c r="B193" s="37" t="s">
        <v>145</v>
      </c>
      <c r="C193" s="25">
        <v>68726.539999999994</v>
      </c>
      <c r="D193" s="102">
        <f>C193/$C$204</f>
        <v>4.4832046565868733E-4</v>
      </c>
      <c r="E193" s="27"/>
    </row>
    <row r="194" spans="2:5">
      <c r="B194" s="37" t="s">
        <v>146</v>
      </c>
      <c r="C194" s="25">
        <v>0</v>
      </c>
      <c r="D194" s="102">
        <f>C194/$C$204</f>
        <v>0</v>
      </c>
      <c r="E194" s="27"/>
    </row>
    <row r="195" spans="2:5">
      <c r="B195" s="37" t="s">
        <v>147</v>
      </c>
      <c r="C195" s="25">
        <v>427500</v>
      </c>
      <c r="D195" s="102">
        <f>C195/$C$204</f>
        <v>2.7886897706342968E-3</v>
      </c>
      <c r="E195" s="27"/>
    </row>
    <row r="196" spans="2:5">
      <c r="B196" s="98" t="s">
        <v>148</v>
      </c>
      <c r="C196" s="99">
        <f>SUM(C197)</f>
        <v>1205285</v>
      </c>
      <c r="D196" s="100">
        <f>SUM(D197)</f>
        <v>7.8623764916934714E-3</v>
      </c>
      <c r="E196" s="27"/>
    </row>
    <row r="197" spans="2:5">
      <c r="B197" s="37" t="s">
        <v>149</v>
      </c>
      <c r="C197" s="25">
        <v>1205285</v>
      </c>
      <c r="D197" s="102">
        <f>C197/$C$204</f>
        <v>7.8623764916934714E-3</v>
      </c>
      <c r="E197" s="27"/>
    </row>
    <row r="198" spans="2:5">
      <c r="B198" s="98" t="s">
        <v>150</v>
      </c>
      <c r="C198" s="99">
        <f>C199+C201</f>
        <v>16412441.32</v>
      </c>
      <c r="D198" s="100">
        <f>D199+D201</f>
        <v>0.10706247302975359</v>
      </c>
      <c r="E198" s="27"/>
    </row>
    <row r="199" spans="2:5">
      <c r="B199" s="98" t="s">
        <v>151</v>
      </c>
      <c r="C199" s="99">
        <f>SUM(C200)</f>
        <v>2703616</v>
      </c>
      <c r="D199" s="100">
        <f>SUM(D200)</f>
        <v>1.7636365574089392E-2</v>
      </c>
      <c r="E199" s="27"/>
    </row>
    <row r="200" spans="2:5">
      <c r="B200" s="37" t="s">
        <v>152</v>
      </c>
      <c r="C200" s="25">
        <v>2703616</v>
      </c>
      <c r="D200" s="102">
        <f>C200/$C$204</f>
        <v>1.7636365574089392E-2</v>
      </c>
      <c r="E200" s="27"/>
    </row>
    <row r="201" spans="2:5">
      <c r="B201" s="98" t="s">
        <v>153</v>
      </c>
      <c r="C201" s="99">
        <f>SUM(C202:C203)</f>
        <v>13708825.32</v>
      </c>
      <c r="D201" s="100">
        <f>SUM(D202:D203)</f>
        <v>8.9426107455664205E-2</v>
      </c>
      <c r="E201" s="27"/>
    </row>
    <row r="202" spans="2:5">
      <c r="B202" s="37" t="s">
        <v>154</v>
      </c>
      <c r="C202" s="25">
        <v>13708819.49</v>
      </c>
      <c r="D202" s="102">
        <f>C202/$C$204</f>
        <v>8.9426069425111304E-2</v>
      </c>
      <c r="E202" s="27"/>
    </row>
    <row r="203" spans="2:5">
      <c r="B203" s="38" t="s">
        <v>155</v>
      </c>
      <c r="C203" s="25">
        <v>5.83</v>
      </c>
      <c r="D203" s="102">
        <f>C203/$C$204</f>
        <v>3.8030552895433807E-8</v>
      </c>
      <c r="E203" s="27"/>
    </row>
    <row r="204" spans="2:5">
      <c r="B204" s="55" t="s">
        <v>156</v>
      </c>
      <c r="C204" s="55">
        <f>C161+C189+C198</f>
        <v>153297797.59</v>
      </c>
      <c r="D204" s="103">
        <f>D161+D189</f>
        <v>0.99676298976370692</v>
      </c>
      <c r="E204" s="18"/>
    </row>
    <row r="206" spans="2:5">
      <c r="B206" s="14" t="s">
        <v>157</v>
      </c>
      <c r="C206" s="97"/>
    </row>
    <row r="208" spans="2:5">
      <c r="B208" s="60" t="s">
        <v>158</v>
      </c>
      <c r="C208" s="61" t="s">
        <v>8</v>
      </c>
      <c r="D208" s="86" t="s">
        <v>9</v>
      </c>
      <c r="E208" s="61" t="s">
        <v>91</v>
      </c>
    </row>
    <row r="209" spans="2:5">
      <c r="B209" s="35"/>
      <c r="C209" s="26"/>
      <c r="D209" s="26"/>
      <c r="E209" s="104">
        <v>0</v>
      </c>
    </row>
    <row r="210" spans="2:5">
      <c r="B210" s="37" t="s">
        <v>159</v>
      </c>
      <c r="C210" s="25">
        <v>157624058.61000001</v>
      </c>
      <c r="D210" s="25"/>
      <c r="E210" s="43"/>
    </row>
    <row r="211" spans="2:5">
      <c r="B211" s="38"/>
      <c r="C211" s="69"/>
      <c r="D211" s="69"/>
      <c r="E211" s="45"/>
    </row>
    <row r="212" spans="2:5">
      <c r="C212" s="55">
        <f>SUM(C209:C211)</f>
        <v>157624058.61000001</v>
      </c>
      <c r="D212" s="55"/>
      <c r="E212" s="55"/>
    </row>
    <row r="214" spans="2:5">
      <c r="B214" s="88" t="s">
        <v>160</v>
      </c>
      <c r="C214" s="89" t="s">
        <v>8</v>
      </c>
      <c r="D214" s="18" t="s">
        <v>161</v>
      </c>
    </row>
    <row r="215" spans="2:5">
      <c r="B215" s="95" t="s">
        <v>162</v>
      </c>
      <c r="C215" s="105">
        <v>35917832.68</v>
      </c>
      <c r="D215" s="105"/>
    </row>
    <row r="216" spans="2:5">
      <c r="B216" s="98" t="s">
        <v>163</v>
      </c>
      <c r="C216" s="99">
        <v>19243310.850000001</v>
      </c>
      <c r="D216" s="25"/>
    </row>
    <row r="217" spans="2:5">
      <c r="B217" s="98" t="s">
        <v>164</v>
      </c>
      <c r="C217" s="99">
        <f>C218</f>
        <v>16659.43</v>
      </c>
      <c r="D217" s="25"/>
    </row>
    <row r="218" spans="2:5">
      <c r="B218" s="38" t="s">
        <v>165</v>
      </c>
      <c r="C218" s="25">
        <v>16659.43</v>
      </c>
      <c r="D218" s="25"/>
    </row>
    <row r="219" spans="2:5">
      <c r="C219" s="55">
        <f>C215+C216+C217</f>
        <v>55177802.960000001</v>
      </c>
      <c r="D219" s="55"/>
    </row>
    <row r="221" spans="2:5">
      <c r="B221" s="14" t="s">
        <v>166</v>
      </c>
    </row>
    <row r="223" spans="2:5">
      <c r="B223" s="88" t="s">
        <v>167</v>
      </c>
      <c r="C223" s="89" t="s">
        <v>72</v>
      </c>
      <c r="D223" s="89" t="s">
        <v>71</v>
      </c>
    </row>
    <row r="224" spans="2:5">
      <c r="B224" s="35" t="s">
        <v>168</v>
      </c>
      <c r="C224" s="40">
        <v>425.93</v>
      </c>
      <c r="D224" s="35">
        <v>339.43</v>
      </c>
    </row>
    <row r="225" spans="2:7">
      <c r="B225" s="38" t="s">
        <v>169</v>
      </c>
      <c r="C225" s="54">
        <v>80639759.950000003</v>
      </c>
      <c r="D225" s="25">
        <v>64200757.770000003</v>
      </c>
    </row>
    <row r="226" spans="2:7" ht="21.75" customHeight="1">
      <c r="C226" s="55">
        <f>SUM(C224:C225)</f>
        <v>80640185.88000001</v>
      </c>
      <c r="D226" s="55">
        <f>SUM(D224:D225)</f>
        <v>64201097.200000003</v>
      </c>
    </row>
    <row r="228" spans="2:7" ht="24" customHeight="1">
      <c r="B228" s="88" t="s">
        <v>170</v>
      </c>
      <c r="C228" s="89" t="s">
        <v>8</v>
      </c>
      <c r="D228" s="18" t="s">
        <v>171</v>
      </c>
      <c r="E228" s="6"/>
    </row>
    <row r="229" spans="2:7">
      <c r="B229" s="95" t="s">
        <v>53</v>
      </c>
      <c r="C229" s="96">
        <f>SUM(C230:C233)</f>
        <v>15593276.41</v>
      </c>
      <c r="D229" s="20"/>
      <c r="E229" s="6"/>
    </row>
    <row r="230" spans="2:7">
      <c r="B230" s="37" t="s">
        <v>54</v>
      </c>
      <c r="C230" s="40">
        <v>462255</v>
      </c>
      <c r="D230" s="22"/>
      <c r="E230" s="41"/>
    </row>
    <row r="231" spans="2:7">
      <c r="B231" s="37" t="s">
        <v>56</v>
      </c>
      <c r="C231" s="40">
        <v>9795385.0899999999</v>
      </c>
      <c r="D231" s="22"/>
      <c r="E231" s="41"/>
    </row>
    <row r="232" spans="2:7">
      <c r="B232" s="37" t="s">
        <v>58</v>
      </c>
      <c r="C232" s="25">
        <v>4285646.82</v>
      </c>
      <c r="D232" s="22"/>
      <c r="E232" s="41"/>
    </row>
    <row r="233" spans="2:7">
      <c r="B233" s="37" t="s">
        <v>59</v>
      </c>
      <c r="C233" s="106">
        <v>1049989.5</v>
      </c>
      <c r="D233" s="22"/>
      <c r="E233" s="41"/>
    </row>
    <row r="234" spans="2:7">
      <c r="B234" s="98" t="s">
        <v>61</v>
      </c>
      <c r="C234" s="107">
        <f>SUM(C235:C241)</f>
        <v>163145280.15000001</v>
      </c>
      <c r="D234" s="22"/>
      <c r="E234" s="41"/>
    </row>
    <row r="235" spans="2:7">
      <c r="B235" s="37" t="s">
        <v>62</v>
      </c>
      <c r="C235" s="40">
        <v>22266305.170000002</v>
      </c>
      <c r="D235" s="22"/>
      <c r="E235" s="41"/>
    </row>
    <row r="236" spans="2:7">
      <c r="B236" s="37" t="s">
        <v>63</v>
      </c>
      <c r="C236" s="40">
        <v>11977271.380000001</v>
      </c>
      <c r="D236" s="22"/>
      <c r="E236" s="41"/>
    </row>
    <row r="237" spans="2:7">
      <c r="B237" s="37" t="s">
        <v>64</v>
      </c>
      <c r="C237" s="40">
        <v>519373.8</v>
      </c>
      <c r="D237" s="22"/>
      <c r="E237" s="41"/>
    </row>
    <row r="238" spans="2:7">
      <c r="B238" s="37" t="s">
        <v>65</v>
      </c>
      <c r="C238" s="40">
        <v>11312553.99</v>
      </c>
      <c r="D238" s="22"/>
      <c r="E238" s="41"/>
    </row>
    <row r="239" spans="2:7">
      <c r="B239" s="37" t="s">
        <v>66</v>
      </c>
      <c r="C239" s="40">
        <v>469114.58</v>
      </c>
      <c r="D239" s="22"/>
      <c r="E239" s="41"/>
    </row>
    <row r="240" spans="2:7">
      <c r="B240" s="37" t="s">
        <v>67</v>
      </c>
      <c r="C240" s="40">
        <v>14223276.6</v>
      </c>
      <c r="D240" s="22"/>
      <c r="E240" s="41"/>
      <c r="F240" s="6"/>
      <c r="G240" s="6"/>
    </row>
    <row r="241" spans="2:7">
      <c r="B241" s="38" t="s">
        <v>68</v>
      </c>
      <c r="C241" s="69">
        <v>102377384.63</v>
      </c>
      <c r="D241" s="24"/>
      <c r="E241" s="41"/>
      <c r="F241" s="6"/>
      <c r="G241" s="6"/>
    </row>
    <row r="242" spans="2:7" ht="18" customHeight="1">
      <c r="C242" s="55">
        <f>C229+C234</f>
        <v>178738556.56</v>
      </c>
      <c r="D242" s="18"/>
      <c r="E242" s="6"/>
      <c r="F242" s="6"/>
      <c r="G242" s="6"/>
    </row>
    <row r="243" spans="2:7" ht="18" customHeight="1">
      <c r="E243" s="6"/>
      <c r="F243" s="6"/>
      <c r="G243" s="6"/>
    </row>
    <row r="244" spans="2:7" ht="18" customHeight="1">
      <c r="E244" s="6"/>
      <c r="F244" s="6"/>
      <c r="G244" s="6"/>
    </row>
    <row r="245" spans="2:7" ht="18" customHeight="1">
      <c r="E245" s="6"/>
      <c r="F245" s="6"/>
      <c r="G245" s="6"/>
    </row>
    <row r="246" spans="2:7">
      <c r="F246" s="6"/>
      <c r="G246" s="6"/>
    </row>
    <row r="247" spans="2:7">
      <c r="B247" s="88" t="s">
        <v>172</v>
      </c>
      <c r="C247" s="89" t="s">
        <v>71</v>
      </c>
      <c r="D247" s="89" t="s">
        <v>72</v>
      </c>
      <c r="F247" s="6"/>
      <c r="G247" s="6"/>
    </row>
    <row r="248" spans="2:7">
      <c r="B248" s="95" t="s">
        <v>150</v>
      </c>
      <c r="C248" s="96">
        <f>C249+C251</f>
        <v>13269807.369999999</v>
      </c>
      <c r="D248" s="105">
        <f>D249+D251</f>
        <v>16412441.32</v>
      </c>
      <c r="F248" s="6"/>
      <c r="G248" s="6"/>
    </row>
    <row r="249" spans="2:7">
      <c r="B249" s="98" t="s">
        <v>151</v>
      </c>
      <c r="C249" s="96">
        <f>SUM(C250)</f>
        <v>0</v>
      </c>
      <c r="D249" s="99">
        <f>SUM(D250)</f>
        <v>2703616</v>
      </c>
      <c r="F249" s="6"/>
      <c r="G249" s="6"/>
    </row>
    <row r="250" spans="2:7">
      <c r="B250" s="37" t="s">
        <v>152</v>
      </c>
      <c r="C250" s="40">
        <v>0</v>
      </c>
      <c r="D250" s="25">
        <v>2703616</v>
      </c>
      <c r="F250" s="6"/>
      <c r="G250" s="6"/>
    </row>
    <row r="251" spans="2:7">
      <c r="B251" s="37" t="s">
        <v>153</v>
      </c>
      <c r="C251" s="96">
        <f>SUM(C252:C253)</f>
        <v>13269807.369999999</v>
      </c>
      <c r="D251" s="99">
        <f>SUM(D252:D253)</f>
        <v>13708825.32</v>
      </c>
      <c r="F251" s="6"/>
      <c r="G251" s="6"/>
    </row>
    <row r="252" spans="2:7">
      <c r="B252" s="37" t="s">
        <v>154</v>
      </c>
      <c r="C252" s="40">
        <v>13269803.58</v>
      </c>
      <c r="D252" s="25">
        <v>13708819.49</v>
      </c>
      <c r="F252" s="6"/>
      <c r="G252" s="6"/>
    </row>
    <row r="253" spans="2:7">
      <c r="B253" s="38" t="s">
        <v>155</v>
      </c>
      <c r="C253" s="108">
        <v>3.79</v>
      </c>
      <c r="D253" s="69">
        <v>5.83</v>
      </c>
      <c r="F253" s="6"/>
      <c r="G253" s="6"/>
    </row>
    <row r="254" spans="2:7">
      <c r="F254" s="6"/>
      <c r="G254" s="6"/>
    </row>
    <row r="255" spans="2:7">
      <c r="B255" s="14" t="s">
        <v>173</v>
      </c>
      <c r="F255" s="6"/>
      <c r="G255" s="6"/>
    </row>
    <row r="256" spans="2:7">
      <c r="B256" s="109"/>
      <c r="C256" s="109"/>
      <c r="D256" s="109"/>
      <c r="E256" s="109"/>
      <c r="F256" s="6"/>
      <c r="G256" s="6"/>
    </row>
    <row r="257" spans="2:7">
      <c r="B257" s="110" t="s">
        <v>174</v>
      </c>
      <c r="C257" s="111"/>
      <c r="D257" s="111"/>
      <c r="E257" s="112"/>
      <c r="F257" s="6"/>
      <c r="G257" s="6"/>
    </row>
    <row r="258" spans="2:7">
      <c r="B258" s="113" t="s">
        <v>175</v>
      </c>
      <c r="C258" s="1"/>
      <c r="D258" s="1"/>
      <c r="E258" s="114"/>
      <c r="F258" s="6"/>
      <c r="G258" s="115"/>
    </row>
    <row r="259" spans="2:7">
      <c r="B259" s="116" t="s">
        <v>176</v>
      </c>
      <c r="C259" s="117"/>
      <c r="D259" s="117"/>
      <c r="E259" s="118"/>
      <c r="F259" s="6"/>
      <c r="G259" s="115"/>
    </row>
    <row r="260" spans="2:7">
      <c r="B260" s="119" t="s">
        <v>177</v>
      </c>
      <c r="C260" s="120"/>
      <c r="E260" s="121">
        <v>189417383.81</v>
      </c>
      <c r="F260" s="6"/>
      <c r="G260" s="115"/>
    </row>
    <row r="261" spans="2:7">
      <c r="B261" s="122"/>
      <c r="C261" s="122"/>
      <c r="D261" s="6"/>
      <c r="F261" s="6"/>
      <c r="G261" s="115"/>
    </row>
    <row r="262" spans="2:7">
      <c r="B262" s="123" t="s">
        <v>178</v>
      </c>
      <c r="C262" s="123"/>
      <c r="D262" s="124"/>
      <c r="E262" s="125">
        <f>SUM(D262:D267)</f>
        <v>300944.02</v>
      </c>
      <c r="F262" s="6"/>
      <c r="G262" s="6"/>
    </row>
    <row r="263" spans="2:7">
      <c r="B263" s="126" t="s">
        <v>179</v>
      </c>
      <c r="C263" s="126"/>
      <c r="D263" s="127">
        <v>0</v>
      </c>
      <c r="E263" s="128"/>
      <c r="F263" s="6"/>
      <c r="G263" s="6"/>
    </row>
    <row r="264" spans="2:7">
      <c r="B264" s="126" t="s">
        <v>180</v>
      </c>
      <c r="C264" s="126"/>
      <c r="D264" s="127">
        <v>0</v>
      </c>
      <c r="E264" s="128"/>
      <c r="F264" s="6"/>
      <c r="G264" s="6"/>
    </row>
    <row r="265" spans="2:7">
      <c r="B265" s="126" t="s">
        <v>181</v>
      </c>
      <c r="C265" s="126"/>
      <c r="D265" s="127">
        <v>0</v>
      </c>
      <c r="E265" s="128"/>
      <c r="F265" s="6"/>
      <c r="G265" s="6"/>
    </row>
    <row r="266" spans="2:7">
      <c r="B266" s="126" t="s">
        <v>182</v>
      </c>
      <c r="C266" s="126"/>
      <c r="D266" s="127">
        <v>0</v>
      </c>
      <c r="E266" s="128"/>
      <c r="F266" s="6"/>
      <c r="G266" s="6"/>
    </row>
    <row r="267" spans="2:7">
      <c r="B267" s="129" t="s">
        <v>183</v>
      </c>
      <c r="C267" s="130"/>
      <c r="D267" s="127">
        <v>300944.02</v>
      </c>
      <c r="E267" s="128"/>
      <c r="F267" s="6"/>
      <c r="G267" s="6"/>
    </row>
    <row r="268" spans="2:7">
      <c r="B268" s="122"/>
      <c r="C268" s="122"/>
      <c r="D268" s="127">
        <v>0</v>
      </c>
      <c r="F268" s="6"/>
      <c r="G268" s="6"/>
    </row>
    <row r="269" spans="2:7">
      <c r="B269" s="123" t="s">
        <v>184</v>
      </c>
      <c r="C269" s="123"/>
      <c r="D269" s="124"/>
      <c r="E269" s="125">
        <f>SUM(D269:D273)</f>
        <v>222000</v>
      </c>
      <c r="F269" s="6"/>
      <c r="G269" s="6"/>
    </row>
    <row r="270" spans="2:7">
      <c r="B270" s="126" t="s">
        <v>185</v>
      </c>
      <c r="C270" s="126"/>
      <c r="D270" s="127">
        <v>0</v>
      </c>
      <c r="E270" s="128"/>
      <c r="F270" s="6"/>
      <c r="G270" s="6"/>
    </row>
    <row r="271" spans="2:7">
      <c r="B271" s="126" t="s">
        <v>186</v>
      </c>
      <c r="C271" s="126"/>
      <c r="D271" s="127">
        <v>0</v>
      </c>
      <c r="E271" s="128"/>
      <c r="F271" s="6"/>
      <c r="G271" s="6"/>
    </row>
    <row r="272" spans="2:7">
      <c r="B272" s="126" t="s">
        <v>187</v>
      </c>
      <c r="C272" s="126"/>
      <c r="D272" s="127">
        <v>0</v>
      </c>
      <c r="E272" s="128"/>
      <c r="F272" s="6"/>
      <c r="G272" s="6"/>
    </row>
    <row r="273" spans="2:7">
      <c r="B273" s="131" t="s">
        <v>188</v>
      </c>
      <c r="C273" s="132"/>
      <c r="D273" s="127">
        <v>222000</v>
      </c>
      <c r="E273" s="133"/>
      <c r="F273" s="6"/>
      <c r="G273" s="6"/>
    </row>
    <row r="274" spans="2:7">
      <c r="B274" s="122"/>
      <c r="C274" s="122"/>
      <c r="D274" s="2" t="s">
        <v>189</v>
      </c>
      <c r="F274" s="6"/>
      <c r="G274" s="6"/>
    </row>
    <row r="275" spans="2:7">
      <c r="B275" s="134" t="s">
        <v>190</v>
      </c>
      <c r="C275" s="134"/>
      <c r="E275" s="135">
        <f>+E260+E262-E269</f>
        <v>189496327.83000001</v>
      </c>
      <c r="F275" s="6"/>
      <c r="G275" s="115"/>
    </row>
    <row r="276" spans="2:7">
      <c r="B276" s="109"/>
      <c r="C276" s="109"/>
      <c r="D276" s="109"/>
      <c r="E276" s="109"/>
      <c r="F276" s="6"/>
      <c r="G276" s="6"/>
    </row>
    <row r="277" spans="2:7">
      <c r="B277" s="110" t="s">
        <v>191</v>
      </c>
      <c r="C277" s="111"/>
      <c r="D277" s="111"/>
      <c r="E277" s="112"/>
      <c r="F277" s="6"/>
      <c r="G277" s="6"/>
    </row>
    <row r="278" spans="2:7">
      <c r="B278" s="113" t="s">
        <v>175</v>
      </c>
      <c r="C278" s="1"/>
      <c r="D278" s="1"/>
      <c r="E278" s="114"/>
      <c r="F278" s="6"/>
      <c r="G278" s="6"/>
    </row>
    <row r="279" spans="2:7">
      <c r="B279" s="116" t="s">
        <v>176</v>
      </c>
      <c r="C279" s="117"/>
      <c r="D279" s="117"/>
      <c r="E279" s="118"/>
      <c r="F279" s="6"/>
      <c r="G279" s="6"/>
    </row>
    <row r="280" spans="2:7">
      <c r="B280" s="119" t="s">
        <v>192</v>
      </c>
      <c r="C280" s="120"/>
      <c r="E280" s="135">
        <v>152164583.50999999</v>
      </c>
      <c r="F280" s="6"/>
      <c r="G280" s="6"/>
    </row>
    <row r="281" spans="2:7">
      <c r="B281" s="122"/>
      <c r="C281" s="122"/>
      <c r="F281" s="6"/>
      <c r="G281" s="6"/>
    </row>
    <row r="282" spans="2:7">
      <c r="B282" s="136" t="s">
        <v>193</v>
      </c>
      <c r="C282" s="136"/>
      <c r="D282" s="124"/>
      <c r="E282" s="125">
        <f>SUM(D282:D300)</f>
        <v>15279227.24</v>
      </c>
      <c r="F282" s="6"/>
      <c r="G282" s="6"/>
    </row>
    <row r="283" spans="2:7">
      <c r="B283" s="126" t="s">
        <v>194</v>
      </c>
      <c r="C283" s="126"/>
      <c r="D283" s="127">
        <v>0</v>
      </c>
      <c r="E283" s="137"/>
      <c r="F283" s="6"/>
      <c r="G283" s="6"/>
    </row>
    <row r="284" spans="2:7">
      <c r="B284" s="126" t="s">
        <v>195</v>
      </c>
      <c r="C284" s="126"/>
      <c r="D284" s="127">
        <v>28923</v>
      </c>
      <c r="E284" s="137"/>
      <c r="F284" s="6"/>
      <c r="G284" s="6"/>
    </row>
    <row r="285" spans="2:7">
      <c r="B285" s="126" t="s">
        <v>196</v>
      </c>
      <c r="C285" s="126"/>
      <c r="D285" s="127">
        <v>18144</v>
      </c>
      <c r="E285" s="137"/>
      <c r="F285" s="6"/>
      <c r="G285" s="6"/>
    </row>
    <row r="286" spans="2:7">
      <c r="B286" s="126" t="s">
        <v>197</v>
      </c>
      <c r="C286" s="126"/>
      <c r="D286" s="127">
        <v>0</v>
      </c>
      <c r="E286" s="137"/>
      <c r="F286" s="6"/>
      <c r="G286" s="6"/>
    </row>
    <row r="287" spans="2:7">
      <c r="B287" s="126" t="s">
        <v>198</v>
      </c>
      <c r="C287" s="126"/>
      <c r="D287" s="127">
        <v>0</v>
      </c>
      <c r="E287" s="137"/>
      <c r="F287" s="6"/>
      <c r="G287" s="115"/>
    </row>
    <row r="288" spans="2:7">
      <c r="B288" s="126" t="s">
        <v>199</v>
      </c>
      <c r="C288" s="126"/>
      <c r="D288" s="127">
        <v>4761.1499999999996</v>
      </c>
      <c r="E288" s="137"/>
      <c r="F288" s="6"/>
      <c r="G288" s="6"/>
    </row>
    <row r="289" spans="2:7">
      <c r="B289" s="126" t="s">
        <v>200</v>
      </c>
      <c r="C289" s="126"/>
      <c r="D289" s="127">
        <v>0</v>
      </c>
      <c r="E289" s="137"/>
      <c r="F289" s="6"/>
      <c r="G289" s="115"/>
    </row>
    <row r="290" spans="2:7">
      <c r="B290" s="126" t="s">
        <v>201</v>
      </c>
      <c r="C290" s="126"/>
      <c r="D290" s="127">
        <v>1963249.77</v>
      </c>
      <c r="E290" s="137"/>
      <c r="F290" s="6"/>
      <c r="G290" s="6"/>
    </row>
    <row r="291" spans="2:7">
      <c r="B291" s="126" t="s">
        <v>202</v>
      </c>
      <c r="C291" s="126"/>
      <c r="D291" s="127">
        <v>0</v>
      </c>
      <c r="E291" s="137"/>
      <c r="F291" s="6"/>
      <c r="G291" s="115"/>
    </row>
    <row r="292" spans="2:7">
      <c r="B292" s="126" t="s">
        <v>203</v>
      </c>
      <c r="C292" s="126"/>
      <c r="D292" s="127">
        <v>1299994.23</v>
      </c>
      <c r="E292" s="137"/>
      <c r="F292" s="6"/>
      <c r="G292" s="115"/>
    </row>
    <row r="293" spans="2:7">
      <c r="B293" s="126" t="s">
        <v>204</v>
      </c>
      <c r="C293" s="126"/>
      <c r="D293" s="127">
        <v>0</v>
      </c>
      <c r="E293" s="137"/>
      <c r="F293" s="6"/>
      <c r="G293" s="115"/>
    </row>
    <row r="294" spans="2:7">
      <c r="B294" s="126" t="s">
        <v>205</v>
      </c>
      <c r="C294" s="126"/>
      <c r="D294" s="127">
        <v>0</v>
      </c>
      <c r="E294" s="137"/>
      <c r="F294" s="6"/>
      <c r="G294" s="115"/>
    </row>
    <row r="295" spans="2:7">
      <c r="B295" s="126" t="s">
        <v>206</v>
      </c>
      <c r="C295" s="126"/>
      <c r="D295" s="127">
        <v>11964155.09</v>
      </c>
      <c r="E295" s="137"/>
      <c r="F295" s="6"/>
      <c r="G295" s="115"/>
    </row>
    <row r="296" spans="2:7">
      <c r="B296" s="126" t="s">
        <v>207</v>
      </c>
      <c r="C296" s="126"/>
      <c r="D296" s="127">
        <v>0</v>
      </c>
      <c r="E296" s="137"/>
      <c r="F296" s="6"/>
      <c r="G296" s="109"/>
    </row>
    <row r="297" spans="2:7">
      <c r="B297" s="126" t="s">
        <v>208</v>
      </c>
      <c r="C297" s="126"/>
      <c r="D297" s="127">
        <v>0</v>
      </c>
      <c r="E297" s="137"/>
      <c r="F297" s="6"/>
      <c r="G297" s="6"/>
    </row>
    <row r="298" spans="2:7">
      <c r="B298" s="126" t="s">
        <v>209</v>
      </c>
      <c r="C298" s="126"/>
      <c r="D298" s="127">
        <v>0</v>
      </c>
      <c r="E298" s="137"/>
      <c r="F298" s="6"/>
      <c r="G298" s="6"/>
    </row>
    <row r="299" spans="2:7" ht="12.75" customHeight="1">
      <c r="B299" s="126" t="s">
        <v>210</v>
      </c>
      <c r="C299" s="126"/>
      <c r="D299" s="127">
        <v>0</v>
      </c>
      <c r="E299" s="137"/>
      <c r="F299" s="6"/>
      <c r="G299" s="6"/>
    </row>
    <row r="300" spans="2:7">
      <c r="B300" s="138" t="s">
        <v>211</v>
      </c>
      <c r="C300" s="139"/>
      <c r="D300" s="127">
        <v>0</v>
      </c>
      <c r="E300" s="137"/>
      <c r="F300" s="6"/>
      <c r="G300" s="6"/>
    </row>
    <row r="301" spans="2:7">
      <c r="B301" s="122"/>
      <c r="C301" s="122"/>
      <c r="F301" s="6"/>
      <c r="G301" s="6"/>
    </row>
    <row r="302" spans="2:7">
      <c r="B302" s="136" t="s">
        <v>212</v>
      </c>
      <c r="C302" s="136"/>
      <c r="D302" s="124"/>
      <c r="E302" s="125">
        <f>SUM(D302:D309)</f>
        <v>16412441.32</v>
      </c>
      <c r="F302" s="6"/>
      <c r="G302" s="6"/>
    </row>
    <row r="303" spans="2:7">
      <c r="B303" s="126" t="s">
        <v>213</v>
      </c>
      <c r="C303" s="126"/>
      <c r="D303" s="127">
        <v>2703616</v>
      </c>
      <c r="E303" s="137"/>
      <c r="F303" s="6"/>
      <c r="G303" s="6"/>
    </row>
    <row r="304" spans="2:7">
      <c r="B304" s="126" t="s">
        <v>214</v>
      </c>
      <c r="C304" s="126"/>
      <c r="D304" s="127">
        <v>0</v>
      </c>
      <c r="E304" s="137"/>
      <c r="F304" s="6"/>
      <c r="G304" s="6"/>
    </row>
    <row r="305" spans="2:7">
      <c r="B305" s="126" t="s">
        <v>215</v>
      </c>
      <c r="C305" s="126"/>
      <c r="D305" s="127">
        <v>0</v>
      </c>
      <c r="E305" s="137"/>
      <c r="F305" s="6"/>
      <c r="G305" s="6"/>
    </row>
    <row r="306" spans="2:7">
      <c r="B306" s="126" t="s">
        <v>216</v>
      </c>
      <c r="C306" s="126"/>
      <c r="D306" s="127">
        <v>0</v>
      </c>
      <c r="E306" s="137"/>
      <c r="F306" s="6"/>
      <c r="G306" s="6"/>
    </row>
    <row r="307" spans="2:7">
      <c r="B307" s="126" t="s">
        <v>217</v>
      </c>
      <c r="C307" s="126"/>
      <c r="D307" s="127">
        <v>0</v>
      </c>
      <c r="E307" s="137"/>
      <c r="F307" s="6"/>
      <c r="G307" s="6"/>
    </row>
    <row r="308" spans="2:7">
      <c r="B308" s="126" t="s">
        <v>153</v>
      </c>
      <c r="C308" s="126"/>
      <c r="D308" s="127">
        <v>13708825.32</v>
      </c>
      <c r="E308" s="137"/>
      <c r="F308" s="6"/>
      <c r="G308" s="6"/>
    </row>
    <row r="309" spans="2:7">
      <c r="B309" s="138" t="s">
        <v>218</v>
      </c>
      <c r="C309" s="139"/>
      <c r="D309" s="127">
        <v>0</v>
      </c>
      <c r="E309" s="137"/>
      <c r="F309" s="6"/>
      <c r="G309" s="6"/>
    </row>
    <row r="310" spans="2:7">
      <c r="B310" s="122"/>
      <c r="C310" s="122"/>
      <c r="F310" s="6"/>
      <c r="G310" s="6"/>
    </row>
    <row r="311" spans="2:7">
      <c r="B311" s="140" t="s">
        <v>219</v>
      </c>
      <c r="E311" s="135">
        <f>+E280-E282+E302</f>
        <v>153297797.58999997</v>
      </c>
      <c r="F311" s="115"/>
      <c r="G311" s="115"/>
    </row>
    <row r="312" spans="2:7">
      <c r="F312" s="141"/>
      <c r="G312" s="6"/>
    </row>
    <row r="313" spans="2:7">
      <c r="F313" s="141"/>
      <c r="G313" s="6"/>
    </row>
    <row r="314" spans="2:7">
      <c r="F314" s="141"/>
      <c r="G314" s="6"/>
    </row>
    <row r="315" spans="2:7">
      <c r="F315" s="141"/>
      <c r="G315" s="6"/>
    </row>
    <row r="316" spans="2:7">
      <c r="B316" s="142" t="s">
        <v>220</v>
      </c>
      <c r="C316" s="142"/>
      <c r="D316" s="142"/>
      <c r="E316" s="142"/>
      <c r="F316" s="142"/>
      <c r="G316" s="6"/>
    </row>
    <row r="317" spans="2:7">
      <c r="B317" s="143"/>
      <c r="C317" s="143"/>
      <c r="D317" s="143"/>
      <c r="E317" s="143"/>
      <c r="F317" s="143"/>
      <c r="G317" s="6"/>
    </row>
    <row r="318" spans="2:7">
      <c r="B318" s="143"/>
      <c r="C318" s="143"/>
      <c r="D318" s="143"/>
      <c r="E318" s="143"/>
      <c r="F318" s="143"/>
      <c r="G318" s="6"/>
    </row>
    <row r="319" spans="2:7" ht="21" customHeight="1">
      <c r="B319" s="60" t="s">
        <v>221</v>
      </c>
      <c r="C319" s="61" t="s">
        <v>71</v>
      </c>
      <c r="D319" s="86" t="s">
        <v>72</v>
      </c>
      <c r="E319" s="86" t="s">
        <v>73</v>
      </c>
      <c r="F319" s="6"/>
      <c r="G319" s="6"/>
    </row>
    <row r="320" spans="2:7">
      <c r="B320" s="19" t="s">
        <v>222</v>
      </c>
      <c r="C320" s="144">
        <v>0</v>
      </c>
      <c r="D320" s="104"/>
      <c r="E320" s="104"/>
      <c r="F320" s="6"/>
      <c r="G320" s="6"/>
    </row>
    <row r="321" spans="2:7">
      <c r="B321" s="21"/>
      <c r="C321" s="145">
        <v>0</v>
      </c>
      <c r="D321" s="43"/>
      <c r="E321" s="43"/>
      <c r="F321" s="6"/>
      <c r="G321" s="6"/>
    </row>
    <row r="322" spans="2:7">
      <c r="B322" s="23"/>
      <c r="C322" s="146">
        <v>0</v>
      </c>
      <c r="D322" s="147">
        <v>0</v>
      </c>
      <c r="E322" s="147">
        <v>0</v>
      </c>
      <c r="F322" s="6"/>
      <c r="G322" s="6"/>
    </row>
    <row r="323" spans="2:7" ht="21" customHeight="1">
      <c r="C323" s="18">
        <f>SUM(C321:C322)</f>
        <v>0</v>
      </c>
      <c r="D323" s="18">
        <f>SUM(D321:D322)</f>
        <v>0</v>
      </c>
      <c r="E323" s="18">
        <f>SUM(E321:E322)</f>
        <v>0</v>
      </c>
      <c r="F323" s="6"/>
      <c r="G323" s="6"/>
    </row>
    <row r="324" spans="2:7">
      <c r="F324" s="6"/>
      <c r="G324" s="6"/>
    </row>
    <row r="325" spans="2:7">
      <c r="B325" s="148" t="s">
        <v>223</v>
      </c>
      <c r="F325" s="6"/>
      <c r="G325" s="6"/>
    </row>
    <row r="326" spans="2:7" ht="12" customHeight="1">
      <c r="F326" s="6"/>
      <c r="G326" s="6"/>
    </row>
    <row r="327" spans="2:7">
      <c r="C327" s="109"/>
      <c r="D327" s="109"/>
      <c r="E327" s="109"/>
    </row>
    <row r="328" spans="2:7">
      <c r="C328" s="109"/>
      <c r="D328" s="109"/>
      <c r="E328" s="109"/>
    </row>
    <row r="329" spans="2:7">
      <c r="C329" s="109"/>
      <c r="D329" s="109"/>
      <c r="E329" s="109"/>
    </row>
    <row r="330" spans="2:7">
      <c r="G330" s="6"/>
    </row>
    <row r="331" spans="2:7">
      <c r="B331" s="149"/>
      <c r="C331" s="109"/>
      <c r="D331" s="149"/>
      <c r="E331" s="149"/>
      <c r="F331" s="150"/>
      <c r="G331" s="150"/>
    </row>
    <row r="332" spans="2:7">
      <c r="B332" s="151" t="s">
        <v>224</v>
      </c>
      <c r="C332" s="109"/>
      <c r="D332" s="152" t="s">
        <v>225</v>
      </c>
      <c r="E332" s="152"/>
      <c r="F332" s="6"/>
      <c r="G332" s="153"/>
    </row>
    <row r="333" spans="2:7">
      <c r="B333" s="151" t="s">
        <v>226</v>
      </c>
      <c r="C333" s="109"/>
      <c r="D333" s="154" t="s">
        <v>227</v>
      </c>
      <c r="E333" s="154"/>
      <c r="F333" s="155"/>
      <c r="G333" s="155"/>
    </row>
    <row r="334" spans="2:7">
      <c r="B334" s="109"/>
      <c r="C334" s="109"/>
      <c r="D334" s="109"/>
      <c r="E334" s="109"/>
      <c r="F334" s="109"/>
      <c r="G334" s="109"/>
    </row>
    <row r="335" spans="2:7">
      <c r="B335" s="109"/>
      <c r="C335" s="109"/>
      <c r="D335" s="109"/>
      <c r="E335" s="109"/>
      <c r="F335" s="109"/>
      <c r="G335" s="109"/>
    </row>
  </sheetData>
  <mergeCells count="66">
    <mergeCell ref="B308:C308"/>
    <mergeCell ref="B309:C309"/>
    <mergeCell ref="B310:C310"/>
    <mergeCell ref="B316:F316"/>
    <mergeCell ref="D332:E332"/>
    <mergeCell ref="D333:E333"/>
    <mergeCell ref="B302:C302"/>
    <mergeCell ref="B303:C303"/>
    <mergeCell ref="B304:C304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78:E278"/>
    <mergeCell ref="B279:E279"/>
    <mergeCell ref="B280:C280"/>
    <mergeCell ref="B281:C281"/>
    <mergeCell ref="B282:C282"/>
    <mergeCell ref="B283:C283"/>
    <mergeCell ref="B271:C271"/>
    <mergeCell ref="B272:C272"/>
    <mergeCell ref="B273:C273"/>
    <mergeCell ref="B274:C274"/>
    <mergeCell ref="B275:C275"/>
    <mergeCell ref="B277:E277"/>
    <mergeCell ref="B265:C265"/>
    <mergeCell ref="B266:C266"/>
    <mergeCell ref="B267:C267"/>
    <mergeCell ref="B268:C268"/>
    <mergeCell ref="B269:C269"/>
    <mergeCell ref="B270:C270"/>
    <mergeCell ref="B259:E259"/>
    <mergeCell ref="B260:C260"/>
    <mergeCell ref="B261:C261"/>
    <mergeCell ref="B262:C262"/>
    <mergeCell ref="B263:C263"/>
    <mergeCell ref="B264:C264"/>
    <mergeCell ref="D136:E136"/>
    <mergeCell ref="D144:E144"/>
    <mergeCell ref="D152:E152"/>
    <mergeCell ref="D158:E158"/>
    <mergeCell ref="B257:E257"/>
    <mergeCell ref="B258:E258"/>
    <mergeCell ref="A1:G1"/>
    <mergeCell ref="A2:G2"/>
    <mergeCell ref="A3:G3"/>
    <mergeCell ref="A8:G8"/>
    <mergeCell ref="D66:E66"/>
    <mergeCell ref="D130:E130"/>
  </mergeCells>
  <dataValidations count="4">
    <dataValidation allowBlank="1" showInputMessage="1" showErrorMessage="1" prompt="Corresponde al número de la cuenta de acuerdo al Plan de Cuentas emitido por el CONAC (DOF 22/11/2010)." sqref="B103"/>
    <dataValidation allowBlank="1" showInputMessage="1" showErrorMessage="1" prompt="Especificar origen de dicho recurso: Federal, Estatal, Municipal, Particulares." sqref="D126"/>
    <dataValidation allowBlank="1" showInputMessage="1" showErrorMessage="1" prompt="Características cualitativas significativas que les impacten financieramente." sqref="E126 D103:E103"/>
    <dataValidation allowBlank="1" showInputMessage="1" showErrorMessage="1" prompt="Saldo final del periodo que corresponde la cuenta pública presentada (mensual:  enero, febrero, marzo, etc.; trimestral: 1er, 2do, 3ro. o 4to.)." sqref="C126 C103"/>
  </dataValidations>
  <printOptions horizontalCentered="1"/>
  <pageMargins left="0.9055118110236221" right="0.70866141732283472" top="0.74803149606299213" bottom="0.74803149606299213" header="0.31496062992125984" footer="0.31496062992125984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2020-10-15T16:37:55Z</cp:lastPrinted>
  <dcterms:created xsi:type="dcterms:W3CDTF">2020-10-15T16:36:15Z</dcterms:created>
  <dcterms:modified xsi:type="dcterms:W3CDTF">2020-10-15T16:46:54Z</dcterms:modified>
</cp:coreProperties>
</file>