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Información contabl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58" i="60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<sst xmlns="http://schemas.openxmlformats.org/spreadsheetml/2006/main" count="951" uniqueCount="674">
  <si>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</si>
  <si>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</si>
  <si>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</si>
  <si>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</si>
  <si>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</si>
  <si>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</si>
  <si>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</si>
  <si>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</si>
  <si>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</si>
  <si>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</si>
  <si>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</si>
  <si>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</si>
  <si>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</si>
  <si>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</si>
  <si>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</si>
  <si>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</si>
  <si>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</si>
  <si>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</si>
  <si>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</si>
  <si>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</si>
  <si>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</si>
  <si>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</si>
  <si>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</si>
  <si>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</si>
  <si>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</si>
  <si>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</si>
  <si>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</si>
  <si>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</si>
  <si>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</si>
  <si>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</si>
  <si>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</si>
  <si>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</si>
  <si>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</si>
  <si>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</si>
  <si>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</si>
  <si>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</si>
  <si>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</si>
  <si>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</si>
  <si>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</si>
  <si>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</si>
  <si>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</si>
  <si>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</si>
  <si>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</si>
  <si>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</si>
  <si>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</si>
  <si>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</si>
  <si>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</si>
  <si>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</si>
  <si>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</si>
  <si>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</si>
  <si>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</si>
  <si>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</si>
  <si>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</si>
  <si>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</si>
  <si>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</si>
  <si>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</si>
  <si>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</si>
  <si>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</si>
  <si>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</si>
  <si>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</si>
  <si>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</si>
  <si>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</si>
  <si>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</si>
  <si>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</si>
  <si>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</si>
  <si>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</si>
  <si>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</si>
  <si>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</si>
  <si>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</si>
  <si>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</si>
  <si>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</si>
  <si>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</si>
  <si>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</si>
  <si>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</si>
  <si>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</si>
  <si>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</si>
  <si>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</si>
  <si>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</si>
  <si>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</si>
  <si>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</si>
  <si>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</si>
  <si>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</si>
  <si>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</si>
  <si>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</si>
  <si>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</si>
  <si>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</si>
  <si>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</si>
  <si>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</si>
  <si>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</si>
  <si>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</si>
  <si>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</si>
  <si>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</si>
  <si>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</si>
  <si>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</si>
  <si>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</si>
  <si>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</si>
  <si>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</si>
  <si>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</si>
  <si>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</si>
  <si>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</si>
  <si>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</si>
  <si>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</si>
  <si>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</si>
  <si>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</si>
  <si>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</si>
  <si>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</si>
  <si>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</si>
  <si>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</si>
  <si>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</si>
  <si>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</si>
  <si>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</si>
  <si>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</si>
  <si>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</si>
  <si>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</si>
  <si>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</si>
  <si>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</si>
  <si>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</si>
  <si>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</si>
  <si>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</si>
  <si>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</si>
  <si>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</si>
  <si>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</si>
  <si>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</si>
  <si>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</si>
  <si>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</si>
  <si>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</si>
  <si>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</si>
  <si>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</si>
  <si>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</si>
  <si>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</si>
  <si>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</si>
  <si>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</si>
  <si>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</si>
  <si>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</si>
  <si>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</si>
  <si>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</si>
  <si>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</si>
  <si>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</si>
  <si>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</si>
  <si>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</si>
  <si>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</si>
  <si>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</si>
  <si>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</si>
  <si>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</si>
  <si>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</si>
  <si>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</si>
  <si>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</si>
  <si>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</si>
  <si>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</si>
  <si>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</si>
  <si>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</si>
  <si>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</si>
  <si>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</si>
  <si>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</si>
  <si>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</si>
  <si>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</si>
  <si>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</si>
  <si>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</si>
  <si>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</si>
  <si>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</si>
  <si>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</si>
  <si>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</si>
  <si>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</si>
  <si>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</si>
  <si>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</si>
  <si>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</si>
  <si>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</si>
  <si>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</si>
  <si>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</si>
  <si>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</si>
  <si>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</si>
  <si>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</si>
  <si>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</si>
  <si>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</si>
  <si>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</si>
  <si>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</si>
  <si>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</si>
  <si>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</si>
  <si>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</si>
  <si>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</si>
  <si>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</si>
  <si>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</si>
  <si>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</si>
  <si>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</si>
  <si>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</si>
  <si>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</si>
  <si>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</si>
  <si>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</si>
  <si>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</si>
  <si>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</si>
  <si>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</si>
  <si>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</si>
  <si>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</si>
  <si>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</si>
  <si>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</si>
  <si>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</si>
  <si>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</si>
  <si>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</si>
  <si>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</si>
  <si>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</si>
  <si>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</si>
  <si>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</si>
  <si>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</si>
  <si>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</si>
  <si>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</si>
  <si>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</si>
  <si>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</si>
  <si>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</si>
  <si>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</si>
  <si>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</si>
  <si>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</si>
  <si>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</si>
  <si>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</si>
  <si>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</si>
  <si>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</si>
  <si>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</si>
  <si>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</si>
  <si>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</si>
  <si>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</si>
  <si>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</si>
  <si>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</si>
  <si>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</si>
  <si>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</si>
  <si>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</si>
  <si>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</si>
  <si>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</si>
  <si>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</si>
  <si>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</si>
  <si>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</si>
  <si>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</si>
  <si>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</si>
  <si>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</si>
  <si>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</si>
  <si>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</si>
  <si>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</si>
  <si>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</si>
  <si>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</si>
  <si>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</si>
  <si>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</si>
  <si>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</si>
  <si>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</si>
  <si>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</si>
  <si>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</si>
  <si>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</si>
  <si>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</si>
  <si>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</si>
  <si>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</si>
  <si>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</si>
  <si>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</si>
  <si>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</si>
  <si>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</si>
  <si>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</si>
  <si>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</si>
  <si>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</si>
  <si>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</si>
  <si>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</si>
  <si>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</si>
  <si>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</si>
  <si>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</si>
  <si>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</si>
  <si>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</si>
  <si>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</si>
  <si>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</si>
  <si>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</si>
  <si>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</si>
  <si>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</si>
  <si>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</si>
  <si>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</si>
  <si>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</si>
  <si>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</si>
  <si>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</si>
  <si>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</si>
  <si>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</si>
  <si>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</si>
  <si>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</si>
  <si>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</si>
  <si>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</si>
  <si>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</si>
  <si>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</si>
  <si>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</si>
  <si>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</si>
  <si>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</si>
  <si>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</si>
  <si>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</si>
  <si>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</si>
  <si>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</si>
  <si>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</si>
  <si>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</si>
  <si>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</si>
  <si>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</si>
  <si>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</si>
  <si>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</si>
  <si>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</si>
  <si>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</si>
  <si>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</si>
  <si>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</si>
  <si>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</si>
  <si>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</si>
  <si>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</si>
  <si>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</si>
  <si>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</si>
  <si>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</si>
  <si>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</si>
  <si>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</si>
  <si>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</si>
  <si>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</si>
  <si>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</si>
  <si>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</si>
  <si>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</si>
  <si>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</si>
  <si>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</si>
  <si>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</si>
  <si>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</si>
  <si>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</si>
  <si>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</si>
  <si>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</si>
  <si>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</si>
  <si>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</si>
  <si>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</si>
  <si>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</si>
  <si>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</si>
  <si>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</si>
  <si>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</si>
  <si>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</si>
  <si>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</si>
  <si>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</si>
  <si>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</si>
  <si>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</si>
  <si>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</si>
  <si>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</si>
  <si>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</si>
  <si>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</si>
  <si>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</si>
  <si>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</si>
  <si>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</si>
  <si>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</si>
  <si>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</si>
  <si>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</si>
  <si>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</si>
  <si>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</si>
  <si>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</si>
  <si>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</si>
  <si>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</si>
  <si>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</si>
  <si>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</si>
  <si>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</si>
  <si>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</si>
  <si>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</si>
  <si>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</si>
  <si>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</si>
  <si>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</si>
  <si>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</si>
  <si>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</si>
  <si>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</si>
  <si>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</si>
  <si>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</si>
  <si>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</si>
  <si>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</si>
  <si>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</si>
  <si>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</si>
  <si>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</si>
  <si>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</si>
  <si>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</si>
  <si>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</si>
  <si>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</si>
  <si>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</si>
  <si>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</si>
  <si>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</si>
  <si>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</si>
  <si>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</si>
  <si>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</si>
  <si>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</si>
  <si>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</si>
  <si>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</si>
  <si>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</si>
  <si>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</si>
  <si>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</si>
  <si>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</si>
  <si>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</si>
  <si>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</si>
  <si>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</si>
  <si>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</si>
  <si>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</si>
  <si>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</si>
  <si>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</si>
  <si>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</si>
  <si>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</si>
  <si>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</si>
  <si>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</si>
  <si>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</si>
  <si>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</si>
  <si>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</si>
  <si>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</si>
  <si>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</si>
  <si>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</si>
  <si>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</si>
  <si>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</si>
  <si>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</si>
  <si>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</si>
  <si>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</si>
  <si>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</si>
  <si>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</si>
  <si>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</si>
  <si>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</si>
  <si>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</si>
  <si>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</si>
  <si>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</si>
  <si>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</si>
  <si>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</si>
  <si>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</si>
  <si>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</si>
  <si>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</si>
  <si>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</si>
  <si>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</si>
  <si>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</si>
  <si>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</si>
  <si>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</si>
  <si>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</si>
  <si>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</si>
  <si>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</si>
  <si>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</si>
  <si>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</si>
  <si>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</si>
  <si>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</si>
  <si>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</si>
  <si>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</si>
  <si>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</si>
  <si>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</si>
  <si>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</si>
  <si>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</si>
  <si>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</si>
  <si>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</si>
  <si>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</si>
  <si>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</si>
  <si>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</si>
  <si>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</si>
  <si>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</si>
  <si>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</si>
  <si>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</si>
  <si>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</si>
  <si>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</si>
  <si>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</si>
  <si>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</si>
  <si>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</si>
  <si>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</si>
  <si>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</si>
  <si>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</si>
  <si>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</si>
  <si>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</si>
  <si>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</si>
  <si>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</si>
  <si>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</si>
  <si>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</si>
  <si>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</si>
  <si>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</si>
  <si>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</si>
  <si>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</si>
  <si>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</si>
  <si>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</si>
  <si>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</si>
  <si>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</si>
  <si>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</si>
  <si>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</si>
  <si>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</si>
  <si>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</si>
  <si>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</si>
  <si>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</si>
  <si>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</si>
  <si>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</si>
  <si>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</si>
  <si>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</si>
  <si>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</si>
  <si>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</si>
  <si>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</si>
  <si>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</si>
  <si>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</si>
  <si>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</si>
  <si>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</si>
  <si>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</si>
  <si>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</si>
  <si>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</si>
  <si>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</si>
  <si>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</si>
  <si>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</si>
  <si>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</si>
  <si>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</si>
  <si>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</si>
  <si>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</si>
  <si>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</si>
  <si>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</si>
  <si>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</si>
  <si>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</si>
  <si>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</si>
  <si>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</si>
  <si>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</si>
  <si>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</si>
  <si>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</si>
  <si>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</si>
  <si>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</si>
  <si>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</si>
  <si>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</si>
  <si>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</si>
  <si>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</si>
  <si>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</si>
  <si>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</si>
  <si>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</si>
  <si>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</si>
  <si>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</si>
  <si>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</si>
  <si>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</si>
  <si>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</si>
  <si>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</si>
  <si>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</si>
  <si>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</si>
  <si>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</si>
  <si>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</si>
  <si>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</si>
  <si>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</si>
  <si>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</si>
  <si>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</si>
  <si>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</si>
  <si>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</si>
  <si>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</si>
  <si>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</si>
  <si>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</si>
  <si>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</si>
  <si>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</si>
  <si>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</si>
  <si>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</si>
  <si>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</si>
  <si>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</si>
  <si>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</si>
  <si>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</si>
  <si>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</si>
  <si>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</si>
  <si>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</si>
  <si>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</si>
  <si>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</si>
  <si>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</si>
  <si>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</si>
  <si>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</si>
  <si>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</si>
  <si>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</si>
  <si>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</si>
  <si>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</si>
  <si>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</si>
  <si>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</si>
  <si>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</si>
  <si>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</si>
  <si>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</si>
  <si>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</si>
  <si>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</si>
  <si>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</si>
  <si>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</si>
  <si>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</si>
  <si>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</si>
  <si>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</si>
  <si>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</si>
  <si>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</si>
  <si>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</si>
  <si>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</si>
  <si>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</si>
  <si>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</si>
  <si>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</si>
  <si>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</si>
  <si>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</si>
  <si>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</si>
  <si>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</si>
  <si>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</si>
  <si>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</si>
  <si>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</si>
  <si>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</si>
  <si>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</si>
  <si>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</si>
  <si>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</si>
  <si>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</si>
  <si>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</si>
  <si>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</si>
  <si>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</si>
  <si>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</si>
  <si>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</si>
  <si>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</si>
  <si>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</si>
  <si>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</si>
  <si>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</si>
  <si>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</si>
  <si>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</si>
  <si>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</si>
  <si>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</si>
  <si>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</si>
  <si>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</si>
  <si>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</si>
  <si>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</si>
  <si>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</si>
  <si>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</si>
  <si>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</si>
  <si>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</si>
  <si>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</si>
  <si>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</si>
  <si>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</si>
  <si>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</si>
  <si>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</si>
  <si>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</si>
  <si>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</si>
  <si>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</si>
  <si>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</si>
  <si>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</si>
  <si>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</si>
  <si>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</si>
  <si>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</si>
  <si>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</si>
  <si>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</si>
  <si>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</si>
  <si>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</si>
  <si>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</si>
  <si>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</si>
  <si>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</si>
  <si>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</si>
  <si>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</si>
  <si>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</si>
  <si>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</si>
  <si>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</si>
  <si>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</si>
  <si>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</si>
  <si>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</si>
  <si>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</si>
  <si>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</si>
  <si>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</si>
  <si>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</si>
  <si>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</si>
  <si>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</si>
  <si>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</si>
  <si>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</si>
  <si>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</si>
  <si>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</si>
  <si>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</si>
  <si>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</si>
  <si>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</si>
  <si>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</si>
  <si>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</si>
  <si>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</si>
  <si>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</si>
  <si>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</si>
  <si>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</si>
  <si>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</si>
  <si>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</si>
  <si>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</si>
  <si>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</si>
  <si>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</si>
  <si>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</si>
  <si>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</si>
  <si>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</si>
  <si>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</si>
  <si>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</si>
  <si>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</si>
  <si>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</si>
  <si>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</si>
  <si>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</si>
  <si>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</si>
  <si>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</si>
  <si>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</si>
  <si>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</si>
  <si>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</si>
  <si>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</si>
  <si>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</si>
  <si>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</si>
  <si>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</si>
  <si>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</si>
  <si>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</si>
  <si>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</si>
  <si>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</si>
  <si>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</si>
  <si>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ESTATAL DE LA CULTURA DEL ESTADO DE GUANAJUATO</t>
  </si>
  <si>
    <t>Correspondiente 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</si>
</sst>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D29" sqref="D2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4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366950317.00999999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1.49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1.49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101380063.73999999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101380063.73999999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265570254.75999999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322429166.69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89830499.810000002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213999.97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65731.37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78057992.469999999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11492776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15956133.07</v>
      </c>
    </row>
    <row r="31" spans="1:3" x14ac:dyDescent="0.2">
      <c r="A31" s="90" t="s">
        <v>560</v>
      </c>
      <c r="B31" s="77" t="s">
        <v>441</v>
      </c>
      <c r="C31" s="150">
        <v>2426831.36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13529301.710000001</v>
      </c>
    </row>
    <row r="37" spans="1:3" x14ac:dyDescent="0.2">
      <c r="A37" s="90" t="s">
        <v>568</v>
      </c>
      <c r="B37" s="85" t="s">
        <v>569</v>
      </c>
      <c r="C37" s="152">
        <v>0</v>
      </c>
    </row>
    <row r="38" spans="1:3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248554799.94999999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7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1304158523.8699999</v>
      </c>
      <c r="E40" s="34">
        <v>-1304158523.8699999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2119619858.47</v>
      </c>
      <c r="E41" s="34">
        <v>-2119619858.47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1191119467.4300001</v>
      </c>
      <c r="E42" s="34">
        <v>-1191119467.4300001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368234361.86000001</v>
      </c>
      <c r="E43" s="34">
        <v>-368234361.86000001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1104703085.5799999</v>
      </c>
      <c r="E44" s="34">
        <v>-1104703085.5799999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1082524059.8399999</v>
      </c>
      <c r="E45" s="34">
        <v>-1082524059.8399999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2317711278.6100001</v>
      </c>
      <c r="E46" s="34">
        <v>-2317711278.6100001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1213986655.1099999</v>
      </c>
      <c r="E47" s="34">
        <v>-1213986655.1099999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693791755.46000004</v>
      </c>
      <c r="E48" s="34">
        <v>-693791755.46000004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393580244.20999998</v>
      </c>
      <c r="E49" s="34">
        <v>-393580244.20999998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418546967.60000002</v>
      </c>
      <c r="E50" s="34">
        <v>-418546967.60000002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1013733227.3</v>
      </c>
      <c r="E51" s="34">
        <v>-1013733227.3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0</v>
      </c>
      <c r="D15" s="24">
        <v>0</v>
      </c>
      <c r="E15" s="24">
        <v>8000</v>
      </c>
      <c r="F15" s="24">
        <v>665220.66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248202.84</v>
      </c>
      <c r="D20" s="24">
        <v>248202.84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22761820.82</v>
      </c>
      <c r="D27" s="24">
        <v>22761820.82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57361.88</v>
      </c>
    </row>
    <row r="33" spans="1:8" x14ac:dyDescent="0.2">
      <c r="A33" s="22">
        <v>1141</v>
      </c>
      <c r="B33" s="20" t="s">
        <v>217</v>
      </c>
      <c r="C33" s="24">
        <v>57361.88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17090878.07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87317941.359999999</v>
      </c>
      <c r="D54" s="24">
        <f>SUM(D55:D61)</f>
        <v>301107</v>
      </c>
      <c r="E54" s="24">
        <f>SUM(E55:E61)</f>
        <v>5379556.2300000004</v>
      </c>
    </row>
    <row r="55" spans="1:9" x14ac:dyDescent="0.2">
      <c r="A55" s="22">
        <v>1231</v>
      </c>
      <c r="B55" s="20" t="s">
        <v>231</v>
      </c>
      <c r="C55" s="24">
        <v>462255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9795385.0899999999</v>
      </c>
      <c r="D57" s="24">
        <v>301107</v>
      </c>
      <c r="E57" s="24">
        <v>5379556.2300000004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77060301.269999996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151734258.98000002</v>
      </c>
      <c r="D62" s="24">
        <f t="shared" ref="D62:E62" si="0">SUM(D63:D70)</f>
        <v>2124722.36</v>
      </c>
      <c r="E62" s="24">
        <f t="shared" si="0"/>
        <v>65066315.110000007</v>
      </c>
    </row>
    <row r="63" spans="1:9" x14ac:dyDescent="0.2">
      <c r="A63" s="22">
        <v>1241</v>
      </c>
      <c r="B63" s="20" t="s">
        <v>239</v>
      </c>
      <c r="C63" s="24">
        <v>22448501.870000001</v>
      </c>
      <c r="D63" s="24">
        <v>1136131.99</v>
      </c>
      <c r="E63" s="24">
        <v>34338380.810000002</v>
      </c>
    </row>
    <row r="64" spans="1:9" x14ac:dyDescent="0.2">
      <c r="A64" s="22">
        <v>1242</v>
      </c>
      <c r="B64" s="20" t="s">
        <v>240</v>
      </c>
      <c r="C64" s="24">
        <v>9031698.7799999993</v>
      </c>
      <c r="D64" s="24">
        <v>543709</v>
      </c>
      <c r="E64" s="24">
        <v>7878244.6699999999</v>
      </c>
    </row>
    <row r="65" spans="1:9" x14ac:dyDescent="0.2">
      <c r="A65" s="22">
        <v>1243</v>
      </c>
      <c r="B65" s="20" t="s">
        <v>241</v>
      </c>
      <c r="C65" s="24">
        <v>515506.36</v>
      </c>
      <c r="D65" s="24">
        <v>20666</v>
      </c>
      <c r="E65" s="24">
        <v>405410.36</v>
      </c>
    </row>
    <row r="66" spans="1:9" x14ac:dyDescent="0.2">
      <c r="A66" s="22">
        <v>1244</v>
      </c>
      <c r="B66" s="20" t="s">
        <v>242</v>
      </c>
      <c r="C66" s="24">
        <v>10908670.99</v>
      </c>
      <c r="D66" s="24">
        <v>5200</v>
      </c>
      <c r="E66" s="24">
        <v>10906505.59</v>
      </c>
    </row>
    <row r="67" spans="1:9" x14ac:dyDescent="0.2">
      <c r="A67" s="22">
        <v>1245</v>
      </c>
      <c r="B67" s="20" t="s">
        <v>243</v>
      </c>
      <c r="C67" s="24">
        <v>469114.58</v>
      </c>
      <c r="D67" s="24">
        <v>0</v>
      </c>
      <c r="E67" s="24">
        <v>469114.58</v>
      </c>
    </row>
    <row r="68" spans="1:9" x14ac:dyDescent="0.2">
      <c r="A68" s="22">
        <v>1246</v>
      </c>
      <c r="B68" s="20" t="s">
        <v>244</v>
      </c>
      <c r="C68" s="24">
        <v>13569369.84</v>
      </c>
      <c r="D68" s="24">
        <v>419015.37</v>
      </c>
      <c r="E68" s="24">
        <v>11068659.1</v>
      </c>
    </row>
    <row r="69" spans="1:9" x14ac:dyDescent="0.2">
      <c r="A69" s="22">
        <v>1247</v>
      </c>
      <c r="B69" s="20" t="s">
        <v>245</v>
      </c>
      <c r="C69" s="24">
        <v>94791396.560000002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1700</v>
      </c>
    </row>
    <row r="97" spans="1:8" x14ac:dyDescent="0.2">
      <c r="A97" s="22">
        <v>1191</v>
      </c>
      <c r="B97" s="20" t="s">
        <v>587</v>
      </c>
      <c r="C97" s="24">
        <v>1700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5714647.4699999997</v>
      </c>
      <c r="D110" s="24">
        <f>SUM(D111:D119)</f>
        <v>5714647.4699999997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1266124.97</v>
      </c>
      <c r="D112" s="24">
        <f t="shared" ref="D112:D119" si="1">C112</f>
        <v>1266124.97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107046.42</v>
      </c>
      <c r="D114" s="24">
        <f t="shared" si="1"/>
        <v>107046.42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3337271.78</v>
      </c>
      <c r="D117" s="24">
        <f t="shared" si="1"/>
        <v>3337271.78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1004204.3</v>
      </c>
      <c r="D119" s="24">
        <f t="shared" si="1"/>
        <v>1004204.3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23246708.969999999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23246708.969999999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23246708.969999999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243274068.77000001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1500000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1500000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241774068.77000001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241774068.77000001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333521.87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333521.87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333521.87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248130428.25000003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213257792.10000002</v>
      </c>
      <c r="D99" s="57">
        <f>C99/$C$98</f>
        <v>0.85945844531866677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106507264.36</v>
      </c>
      <c r="D100" s="57">
        <f t="shared" ref="D100:D163" si="0">C100/$C$98</f>
        <v>0.42923903009867953</v>
      </c>
      <c r="E100" s="56"/>
    </row>
    <row r="101" spans="1:5" x14ac:dyDescent="0.2">
      <c r="A101" s="54">
        <v>5111</v>
      </c>
      <c r="B101" s="51" t="s">
        <v>363</v>
      </c>
      <c r="C101" s="55">
        <v>20498013.59</v>
      </c>
      <c r="D101" s="57">
        <f t="shared" si="0"/>
        <v>8.2609834410746028E-2</v>
      </c>
      <c r="E101" s="56"/>
    </row>
    <row r="102" spans="1:5" x14ac:dyDescent="0.2">
      <c r="A102" s="54">
        <v>5112</v>
      </c>
      <c r="B102" s="51" t="s">
        <v>364</v>
      </c>
      <c r="C102" s="55">
        <v>18523855.870000001</v>
      </c>
      <c r="D102" s="57">
        <f t="shared" si="0"/>
        <v>7.4653705313951144E-2</v>
      </c>
      <c r="E102" s="56"/>
    </row>
    <row r="103" spans="1:5" x14ac:dyDescent="0.2">
      <c r="A103" s="54">
        <v>5113</v>
      </c>
      <c r="B103" s="51" t="s">
        <v>365</v>
      </c>
      <c r="C103" s="55">
        <v>23666180.870000001</v>
      </c>
      <c r="D103" s="57">
        <f t="shared" si="0"/>
        <v>9.5377987443585527E-2</v>
      </c>
      <c r="E103" s="56"/>
    </row>
    <row r="104" spans="1:5" x14ac:dyDescent="0.2">
      <c r="A104" s="54">
        <v>5114</v>
      </c>
      <c r="B104" s="51" t="s">
        <v>366</v>
      </c>
      <c r="C104" s="55">
        <v>9512081.2799999993</v>
      </c>
      <c r="D104" s="57">
        <f t="shared" si="0"/>
        <v>3.8335005291717981E-2</v>
      </c>
      <c r="E104" s="56"/>
    </row>
    <row r="105" spans="1:5" x14ac:dyDescent="0.2">
      <c r="A105" s="54">
        <v>5115</v>
      </c>
      <c r="B105" s="51" t="s">
        <v>367</v>
      </c>
      <c r="C105" s="55">
        <v>34028087.030000001</v>
      </c>
      <c r="D105" s="57">
        <f t="shared" si="0"/>
        <v>0.13713790473015072</v>
      </c>
      <c r="E105" s="56"/>
    </row>
    <row r="106" spans="1:5" x14ac:dyDescent="0.2">
      <c r="A106" s="54">
        <v>5116</v>
      </c>
      <c r="B106" s="51" t="s">
        <v>368</v>
      </c>
      <c r="C106" s="55">
        <v>279045.71999999997</v>
      </c>
      <c r="D106" s="57">
        <f t="shared" si="0"/>
        <v>1.1245929085281379E-3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5501019.3999999994</v>
      </c>
      <c r="D107" s="57">
        <f t="shared" si="0"/>
        <v>2.2169870252500959E-2</v>
      </c>
      <c r="E107" s="56"/>
    </row>
    <row r="108" spans="1:5" x14ac:dyDescent="0.2">
      <c r="A108" s="54">
        <v>5121</v>
      </c>
      <c r="B108" s="51" t="s">
        <v>370</v>
      </c>
      <c r="C108" s="55">
        <v>1808116.85</v>
      </c>
      <c r="D108" s="57">
        <f t="shared" si="0"/>
        <v>7.2869613886220336E-3</v>
      </c>
      <c r="E108" s="56"/>
    </row>
    <row r="109" spans="1:5" x14ac:dyDescent="0.2">
      <c r="A109" s="54">
        <v>5122</v>
      </c>
      <c r="B109" s="51" t="s">
        <v>371</v>
      </c>
      <c r="C109" s="55">
        <v>552893.84</v>
      </c>
      <c r="D109" s="57">
        <f t="shared" si="0"/>
        <v>2.2282387690192524E-3</v>
      </c>
      <c r="E109" s="56"/>
    </row>
    <row r="110" spans="1:5" x14ac:dyDescent="0.2">
      <c r="A110" s="54">
        <v>5123</v>
      </c>
      <c r="B110" s="51" t="s">
        <v>372</v>
      </c>
      <c r="C110" s="55">
        <v>519024.28</v>
      </c>
      <c r="D110" s="57">
        <f t="shared" si="0"/>
        <v>2.0917397501811629E-3</v>
      </c>
      <c r="E110" s="56"/>
    </row>
    <row r="111" spans="1:5" x14ac:dyDescent="0.2">
      <c r="A111" s="54">
        <v>5124</v>
      </c>
      <c r="B111" s="51" t="s">
        <v>373</v>
      </c>
      <c r="C111" s="55">
        <v>697397.47</v>
      </c>
      <c r="D111" s="57">
        <f t="shared" si="0"/>
        <v>2.8106084163823219E-3</v>
      </c>
      <c r="E111" s="56"/>
    </row>
    <row r="112" spans="1:5" x14ac:dyDescent="0.2">
      <c r="A112" s="54">
        <v>5125</v>
      </c>
      <c r="B112" s="51" t="s">
        <v>374</v>
      </c>
      <c r="C112" s="55">
        <v>86816.63</v>
      </c>
      <c r="D112" s="57">
        <f t="shared" si="0"/>
        <v>3.498830458331746E-4</v>
      </c>
      <c r="E112" s="56"/>
    </row>
    <row r="113" spans="1:5" x14ac:dyDescent="0.2">
      <c r="A113" s="54">
        <v>5126</v>
      </c>
      <c r="B113" s="51" t="s">
        <v>375</v>
      </c>
      <c r="C113" s="55">
        <v>1284720.33</v>
      </c>
      <c r="D113" s="57">
        <f t="shared" si="0"/>
        <v>5.1776009055431111E-3</v>
      </c>
      <c r="E113" s="56"/>
    </row>
    <row r="114" spans="1:5" x14ac:dyDescent="0.2">
      <c r="A114" s="54">
        <v>5127</v>
      </c>
      <c r="B114" s="51" t="s">
        <v>376</v>
      </c>
      <c r="C114" s="55">
        <v>294114.65000000002</v>
      </c>
      <c r="D114" s="57">
        <f t="shared" si="0"/>
        <v>1.1853227839661378E-3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257935.35</v>
      </c>
      <c r="D116" s="57">
        <f t="shared" si="0"/>
        <v>1.0395151929537686E-3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101249508.34</v>
      </c>
      <c r="D117" s="57">
        <f t="shared" si="0"/>
        <v>0.40804954496748624</v>
      </c>
      <c r="E117" s="56"/>
    </row>
    <row r="118" spans="1:5" x14ac:dyDescent="0.2">
      <c r="A118" s="54">
        <v>5131</v>
      </c>
      <c r="B118" s="51" t="s">
        <v>380</v>
      </c>
      <c r="C118" s="55">
        <v>3201407.69</v>
      </c>
      <c r="D118" s="57">
        <f t="shared" si="0"/>
        <v>1.2902116490019799E-2</v>
      </c>
      <c r="E118" s="56"/>
    </row>
    <row r="119" spans="1:5" x14ac:dyDescent="0.2">
      <c r="A119" s="54">
        <v>5132</v>
      </c>
      <c r="B119" s="51" t="s">
        <v>381</v>
      </c>
      <c r="C119" s="55">
        <v>6615837.6600000001</v>
      </c>
      <c r="D119" s="57">
        <f t="shared" si="0"/>
        <v>2.6662742278969163E-2</v>
      </c>
      <c r="E119" s="56"/>
    </row>
    <row r="120" spans="1:5" x14ac:dyDescent="0.2">
      <c r="A120" s="54">
        <v>5133</v>
      </c>
      <c r="B120" s="51" t="s">
        <v>382</v>
      </c>
      <c r="C120" s="55">
        <v>9708512.9299999997</v>
      </c>
      <c r="D120" s="57">
        <f t="shared" si="0"/>
        <v>3.9126652053404494E-2</v>
      </c>
      <c r="E120" s="56"/>
    </row>
    <row r="121" spans="1:5" x14ac:dyDescent="0.2">
      <c r="A121" s="54">
        <v>5134</v>
      </c>
      <c r="B121" s="51" t="s">
        <v>383</v>
      </c>
      <c r="C121" s="55">
        <v>2197816.4500000002</v>
      </c>
      <c r="D121" s="57">
        <f t="shared" si="0"/>
        <v>8.8575047627194835E-3</v>
      </c>
      <c r="E121" s="56"/>
    </row>
    <row r="122" spans="1:5" x14ac:dyDescent="0.2">
      <c r="A122" s="54">
        <v>5135</v>
      </c>
      <c r="B122" s="51" t="s">
        <v>384</v>
      </c>
      <c r="C122" s="55">
        <v>8999510.7699999996</v>
      </c>
      <c r="D122" s="57">
        <f t="shared" si="0"/>
        <v>3.626927512869433E-2</v>
      </c>
      <c r="E122" s="56"/>
    </row>
    <row r="123" spans="1:5" x14ac:dyDescent="0.2">
      <c r="A123" s="54">
        <v>5136</v>
      </c>
      <c r="B123" s="51" t="s">
        <v>385</v>
      </c>
      <c r="C123" s="55">
        <v>34509574.899999999</v>
      </c>
      <c r="D123" s="57">
        <f t="shared" si="0"/>
        <v>0.13907836754801553</v>
      </c>
      <c r="E123" s="56"/>
    </row>
    <row r="124" spans="1:5" x14ac:dyDescent="0.2">
      <c r="A124" s="54">
        <v>5137</v>
      </c>
      <c r="B124" s="51" t="s">
        <v>386</v>
      </c>
      <c r="C124" s="55">
        <v>1135021.3600000001</v>
      </c>
      <c r="D124" s="57">
        <f t="shared" si="0"/>
        <v>4.5742933182561013E-3</v>
      </c>
      <c r="E124" s="56"/>
    </row>
    <row r="125" spans="1:5" x14ac:dyDescent="0.2">
      <c r="A125" s="54">
        <v>5138</v>
      </c>
      <c r="B125" s="51" t="s">
        <v>387</v>
      </c>
      <c r="C125" s="55">
        <v>32191929.940000001</v>
      </c>
      <c r="D125" s="57">
        <f t="shared" si="0"/>
        <v>0.12973793728984143</v>
      </c>
      <c r="E125" s="56"/>
    </row>
    <row r="126" spans="1:5" x14ac:dyDescent="0.2">
      <c r="A126" s="54">
        <v>5139</v>
      </c>
      <c r="B126" s="51" t="s">
        <v>388</v>
      </c>
      <c r="C126" s="55">
        <v>2689896.64</v>
      </c>
      <c r="D126" s="57">
        <f t="shared" si="0"/>
        <v>1.0840656097565897E-2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18916503.080000002</v>
      </c>
      <c r="D127" s="57">
        <f t="shared" si="0"/>
        <v>7.6236127964688663E-2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9776436.620000001</v>
      </c>
      <c r="D131" s="57">
        <f t="shared" si="0"/>
        <v>3.9400393933749639E-2</v>
      </c>
      <c r="E131" s="56"/>
    </row>
    <row r="132" spans="1:5" x14ac:dyDescent="0.2">
      <c r="A132" s="54">
        <v>5221</v>
      </c>
      <c r="B132" s="51" t="s">
        <v>394</v>
      </c>
      <c r="C132" s="55">
        <v>420183.65</v>
      </c>
      <c r="D132" s="57">
        <f t="shared" si="0"/>
        <v>1.6933983186320479E-3</v>
      </c>
      <c r="E132" s="56"/>
    </row>
    <row r="133" spans="1:5" x14ac:dyDescent="0.2">
      <c r="A133" s="54">
        <v>5222</v>
      </c>
      <c r="B133" s="51" t="s">
        <v>395</v>
      </c>
      <c r="C133" s="55">
        <v>9356252.9700000007</v>
      </c>
      <c r="D133" s="57">
        <f t="shared" si="0"/>
        <v>3.7706995615117589E-2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6771247</v>
      </c>
      <c r="D137" s="57">
        <f t="shared" si="0"/>
        <v>2.7289063448428554E-2</v>
      </c>
      <c r="E137" s="56"/>
    </row>
    <row r="138" spans="1:5" x14ac:dyDescent="0.2">
      <c r="A138" s="54">
        <v>5241</v>
      </c>
      <c r="B138" s="51" t="s">
        <v>398</v>
      </c>
      <c r="C138" s="55">
        <v>254820</v>
      </c>
      <c r="D138" s="57">
        <f t="shared" si="0"/>
        <v>1.0269599008762441E-3</v>
      </c>
      <c r="E138" s="56"/>
    </row>
    <row r="139" spans="1:5" x14ac:dyDescent="0.2">
      <c r="A139" s="54">
        <v>5242</v>
      </c>
      <c r="B139" s="51" t="s">
        <v>399</v>
      </c>
      <c r="C139" s="55">
        <v>63200</v>
      </c>
      <c r="D139" s="57">
        <f t="shared" si="0"/>
        <v>2.5470475526009976E-4</v>
      </c>
      <c r="E139" s="56"/>
    </row>
    <row r="140" spans="1:5" x14ac:dyDescent="0.2">
      <c r="A140" s="54">
        <v>5243</v>
      </c>
      <c r="B140" s="51" t="s">
        <v>400</v>
      </c>
      <c r="C140" s="55">
        <v>6453227</v>
      </c>
      <c r="D140" s="57">
        <f t="shared" si="0"/>
        <v>2.6007398792292212E-2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2368819.46</v>
      </c>
      <c r="D142" s="57">
        <f t="shared" si="0"/>
        <v>9.5466705825104688E-3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2368819.46</v>
      </c>
      <c r="D144" s="57">
        <f t="shared" si="0"/>
        <v>9.5466705825104688E-3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15956133.07</v>
      </c>
      <c r="D185" s="57">
        <f t="shared" si="1"/>
        <v>6.4305426716644534E-2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2426831.36</v>
      </c>
      <c r="D186" s="57">
        <f t="shared" si="1"/>
        <v>9.7804665760496054E-3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301107</v>
      </c>
      <c r="D189" s="57">
        <f t="shared" si="1"/>
        <v>1.2135029231345388E-3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2124722.36</v>
      </c>
      <c r="D191" s="57">
        <f t="shared" si="1"/>
        <v>8.5629254541054033E-3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1002</v>
      </c>
      <c r="D194" s="57">
        <f t="shared" si="1"/>
        <v>4.038198809661708E-6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13529301.710000001</v>
      </c>
      <c r="D208" s="57">
        <f t="shared" si="1"/>
        <v>5.4524960140594929E-2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13529288.24</v>
      </c>
      <c r="D215" s="57">
        <f t="shared" si="1"/>
        <v>5.4524905854628887E-2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13.47</v>
      </c>
      <c r="D217" s="57">
        <f t="shared" si="1"/>
        <v>5.428596603407506E-8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241557374.31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18723871.359999999</v>
      </c>
    </row>
    <row r="15" spans="1:5" x14ac:dyDescent="0.2">
      <c r="A15" s="33">
        <v>3220</v>
      </c>
      <c r="B15" s="29" t="s">
        <v>473</v>
      </c>
      <c r="C15" s="34">
        <v>-2892103.25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7266.1</v>
      </c>
      <c r="D8" s="34">
        <v>339.53</v>
      </c>
    </row>
    <row r="9" spans="1:5" x14ac:dyDescent="0.2">
      <c r="A9" s="33">
        <v>1112</v>
      </c>
      <c r="B9" s="29" t="s">
        <v>487</v>
      </c>
      <c r="C9" s="34">
        <v>54330231.18</v>
      </c>
      <c r="D9" s="34">
        <v>47525678.670000002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54337497.280000001</v>
      </c>
      <c r="D15" s="135">
        <f>SUM(D8:D14)</f>
        <v>47526018.200000003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78057992.469999999</v>
      </c>
      <c r="D20" s="135">
        <f>SUM(D21:D27)</f>
        <v>78057992.469999999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78057992.469999999</v>
      </c>
      <c r="D26" s="132">
        <v>78057992.469999999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279731.33999999997</v>
      </c>
      <c r="D28" s="135">
        <f>SUM(D29:D36)</f>
        <v>279731.33999999997</v>
      </c>
      <c r="E28" s="130"/>
    </row>
    <row r="29" spans="1:5" x14ac:dyDescent="0.2">
      <c r="A29" s="33">
        <v>1241</v>
      </c>
      <c r="B29" s="29" t="s">
        <v>239</v>
      </c>
      <c r="C29" s="34">
        <v>128247.97</v>
      </c>
      <c r="D29" s="132">
        <v>128247.97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65731.37</v>
      </c>
      <c r="D34" s="132">
        <v>65731.37</v>
      </c>
    </row>
    <row r="35" spans="1:5" x14ac:dyDescent="0.2">
      <c r="A35" s="33">
        <v>1247</v>
      </c>
      <c r="B35" s="29" t="s">
        <v>245</v>
      </c>
      <c r="C35" s="34">
        <v>85752</v>
      </c>
      <c r="D35" s="132">
        <v>85752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78337723.810000002</v>
      </c>
      <c r="D43" s="135">
        <f>D20+D28+D37</f>
        <v>78337723.810000002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18723871.359999999</v>
      </c>
      <c r="D47" s="135">
        <v>-706551.86</v>
      </c>
    </row>
    <row r="48" spans="1:5" x14ac:dyDescent="0.2">
      <c r="A48" s="131"/>
      <c r="B48" s="136" t="s">
        <v>629</v>
      </c>
      <c r="C48" s="135">
        <f>C51+C63+C95+C98+C49</f>
        <v>17072493.260000002</v>
      </c>
      <c r="D48" s="135">
        <f>D51+D63+D95+D98+D49</f>
        <v>900263.21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15956133.07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2426831.36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301107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2124722.36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1002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13529301.710000001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13529288.24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13.47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1116360.19</v>
      </c>
      <c r="D98" s="135">
        <f>SUM(D99:D103)</f>
        <v>900263.21</v>
      </c>
    </row>
    <row r="99" spans="1:4" x14ac:dyDescent="0.2">
      <c r="A99" s="131">
        <v>2111</v>
      </c>
      <c r="B99" s="130" t="s">
        <v>643</v>
      </c>
      <c r="C99" s="132">
        <v>131000</v>
      </c>
      <c r="D99" s="132">
        <v>169700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985360.19</v>
      </c>
      <c r="D101" s="132">
        <v>730563.21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101380063.73999999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101380063.73999999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101380063.73999999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137176428.36000001</v>
      </c>
      <c r="D126" s="135">
        <f>D47+D48+D104-D110-D113</f>
        <v>193711.34999999998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2019-02-13T21:19:08Z</cp:lastPrinted>
  <dcterms:created xsi:type="dcterms:W3CDTF">2012-12-11T20:36:24Z</dcterms:created>
  <dcterms:modified xsi:type="dcterms:W3CDTF">2023-01-23T20:17:09Z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