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3ER TRIMESTRE\IEG\INFORMACIÓN CONTABLE\"/>
    </mc:Choice>
  </mc:AlternateContent>
  <bookViews>
    <workbookView xWindow="0" yWindow="0" windowWidth="28800" windowHeight="12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<sst xmlns="http://schemas.openxmlformats.org/spreadsheetml/2006/main" count="754" uniqueCount="538">
  <si>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</si>
  <si>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</si>
  <si>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</si>
  <si>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</si>
  <si>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</si>
  <si>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</si>
  <si>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</si>
  <si>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</si>
  <si>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</si>
  <si>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</si>
  <si>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</si>
  <si>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</si>
  <si>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</si>
  <si>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</si>
  <si>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</si>
  <si>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</si>
  <si>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</si>
  <si>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</si>
  <si>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</si>
  <si>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</si>
  <si>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</si>
  <si>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</si>
  <si>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</si>
  <si>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</si>
  <si>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</si>
  <si>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</si>
  <si>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</si>
  <si>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</si>
  <si>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</si>
  <si>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</si>
  <si>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</si>
  <si>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</si>
  <si>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</si>
  <si>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</si>
  <si>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</si>
  <si>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</si>
  <si>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</si>
  <si>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</si>
  <si>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</si>
  <si>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</si>
  <si>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</si>
  <si>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</si>
  <si>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</si>
  <si>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</si>
  <si>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</si>
  <si>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</si>
  <si>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</si>
  <si>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</si>
  <si>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</si>
  <si>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</si>
  <si>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</si>
  <si>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</si>
  <si>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</si>
  <si>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</si>
  <si>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</si>
  <si>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</si>
  <si>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</si>
  <si>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</si>
  <si>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</si>
  <si>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</si>
  <si>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</si>
  <si>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</si>
  <si>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</si>
  <si>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</si>
  <si>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</si>
  <si>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</si>
  <si>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</si>
  <si>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</si>
  <si>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</si>
  <si>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</si>
  <si>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</si>
  <si>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</si>
  <si>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</si>
  <si>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</si>
  <si>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</si>
  <si>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</si>
  <si>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</si>
  <si>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</si>
  <si>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</si>
  <si>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</si>
  <si>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</si>
  <si>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</si>
  <si>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</si>
  <si>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</si>
  <si>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</si>
  <si>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</si>
  <si>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</si>
  <si>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</si>
  <si>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</si>
  <si>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</si>
  <si>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</si>
  <si>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</si>
  <si>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</si>
  <si>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</si>
  <si>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</si>
  <si>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</si>
  <si>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</si>
  <si>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</si>
  <si>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</si>
  <si>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</si>
  <si>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</si>
  <si>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</si>
  <si>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</si>
  <si>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</si>
  <si>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</si>
  <si>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</si>
  <si>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</si>
  <si>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</si>
  <si>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</si>
  <si>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</si>
  <si>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</si>
  <si>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</si>
  <si>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</si>
  <si>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</si>
  <si>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</si>
  <si>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</si>
  <si>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</si>
  <si>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</si>
  <si>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</si>
  <si>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</si>
  <si>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</si>
  <si>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</si>
  <si>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</si>
  <si>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</si>
  <si>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</si>
  <si>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</si>
  <si>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</si>
  <si>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</si>
  <si>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</si>
  <si>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</si>
  <si>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</si>
  <si>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</si>
  <si>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</si>
  <si>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</si>
  <si>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</si>
  <si>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</si>
  <si>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</si>
  <si>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</si>
  <si>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</si>
  <si>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</si>
  <si>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</si>
  <si>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</si>
  <si>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</si>
  <si>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</si>
  <si>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</si>
  <si>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</si>
  <si>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</si>
  <si>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</si>
  <si>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</si>
  <si>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</si>
  <si>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</si>
  <si>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</si>
  <si>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</si>
  <si>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</si>
  <si>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</si>
  <si>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</si>
  <si>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</si>
  <si>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</si>
  <si>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</si>
  <si>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</si>
  <si>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</si>
  <si>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</si>
  <si>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</si>
  <si>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</si>
  <si>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</si>
  <si>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</si>
  <si>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</si>
  <si>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</si>
  <si>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</si>
  <si>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</si>
  <si>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</si>
  <si>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</si>
  <si>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</si>
  <si>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</si>
  <si>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</si>
  <si>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</si>
  <si>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</si>
  <si>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</si>
  <si>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</si>
  <si>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</si>
  <si>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</si>
  <si>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</si>
  <si>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</si>
  <si>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</si>
  <si>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</si>
  <si>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</si>
  <si>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</si>
  <si>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</si>
  <si>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</si>
  <si>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</si>
  <si>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</si>
  <si>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</si>
  <si>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</si>
  <si>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</si>
  <si>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</si>
  <si>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</si>
  <si>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</si>
  <si>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</si>
  <si>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</si>
  <si>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</si>
  <si>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</si>
  <si>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</si>
  <si>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</si>
  <si>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</si>
  <si>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</si>
  <si>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</si>
  <si>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</si>
  <si>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</si>
  <si>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</si>
  <si>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</si>
  <si>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</si>
  <si>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</si>
  <si>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</si>
  <si>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</si>
  <si>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</si>
  <si>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</si>
  <si>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</si>
  <si>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</si>
  <si>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</si>
  <si>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</si>
  <si>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</si>
  <si>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</si>
  <si>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</si>
  <si>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</si>
  <si>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</si>
  <si>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</si>
  <si>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</si>
  <si>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</si>
  <si>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</si>
  <si>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</si>
  <si>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</si>
  <si>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</si>
  <si>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</si>
  <si>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</si>
  <si>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</si>
  <si>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</si>
  <si>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</si>
  <si>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</si>
  <si>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</si>
  <si>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</si>
  <si>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</si>
  <si>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</si>
  <si>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</si>
  <si>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</si>
  <si>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</si>
  <si>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</si>
  <si>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</si>
  <si>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</si>
  <si>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</si>
  <si>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</si>
  <si>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</si>
  <si>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</si>
  <si>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</si>
  <si>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</si>
  <si>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</si>
  <si>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</si>
  <si>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</si>
  <si>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</si>
  <si>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</si>
  <si>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</si>
  <si>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</si>
  <si>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</si>
  <si>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</si>
  <si>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</si>
  <si>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</si>
  <si>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</si>
  <si>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</si>
  <si>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</si>
  <si>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</si>
  <si>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</si>
  <si>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</si>
  <si>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</si>
  <si>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</si>
  <si>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</si>
  <si>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</si>
  <si>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</si>
  <si>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</si>
  <si>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</si>
  <si>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</si>
  <si>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</si>
  <si>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</si>
  <si>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</si>
  <si>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</si>
  <si>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</si>
  <si>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</si>
  <si>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</si>
  <si>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</si>
  <si>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</si>
  <si>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</si>
  <si>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</si>
  <si>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</si>
  <si>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</si>
  <si>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</si>
  <si>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</si>
  <si>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</si>
  <si>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</si>
  <si>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</si>
  <si>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</si>
  <si>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</si>
  <si>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</si>
  <si>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</si>
  <si>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</si>
  <si>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</si>
  <si>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</si>
  <si>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</si>
  <si>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</si>
  <si>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</si>
  <si>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</si>
  <si>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</si>
  <si>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</si>
  <si>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</si>
  <si>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</si>
  <si>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</si>
  <si>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</si>
  <si>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</si>
  <si>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</si>
  <si>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</si>
  <si>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</si>
  <si>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</si>
  <si>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</si>
  <si>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</si>
  <si>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</si>
  <si>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</si>
  <si>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</si>
  <si>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</si>
  <si>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</si>
  <si>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</si>
  <si>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</si>
  <si>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</si>
  <si>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</si>
  <si>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</si>
  <si>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</si>
  <si>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</si>
  <si>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</si>
  <si>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</si>
  <si>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</si>
  <si>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</si>
  <si>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</si>
  <si>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</si>
  <si>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</si>
  <si>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</si>
  <si>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</si>
  <si>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</si>
  <si>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</si>
  <si>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</si>
  <si>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</si>
  <si>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</si>
  <si>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</si>
  <si>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</si>
  <si>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</si>
  <si>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</si>
  <si>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</si>
  <si>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</si>
  <si>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</si>
  <si>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</si>
  <si>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</si>
  <si>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</si>
  <si>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</si>
  <si>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</si>
  <si>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</si>
  <si>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</si>
  <si>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</si>
  <si>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</si>
  <si>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</si>
  <si>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</si>
  <si>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</si>
  <si>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</si>
  <si>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</si>
  <si>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</si>
  <si>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</si>
  <si>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</si>
  <si>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</si>
  <si>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</si>
  <si>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</si>
  <si>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</si>
  <si>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</si>
  <si>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</si>
  <si>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</si>
  <si>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</si>
  <si>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</si>
  <si>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</si>
  <si>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</si>
  <si>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</si>
  <si>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</si>
  <si>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</si>
  <si>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</si>
  <si>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</si>
  <si>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</si>
  <si>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</si>
  <si>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</si>
  <si>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</si>
  <si>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</si>
  <si>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</si>
  <si>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</si>
  <si>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</si>
  <si>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</si>
  <si>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</si>
  <si>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</si>
  <si>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</si>
  <si>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</si>
  <si>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</si>
  <si>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</si>
  <si>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</si>
  <si>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</si>
  <si>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</si>
  <si>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</si>
  <si>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</si>
  <si>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</si>
  <si>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</si>
  <si>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</si>
  <si>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</si>
  <si>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</si>
  <si>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</si>
  <si>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</si>
  <si>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</si>
  <si>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</si>
  <si>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</si>
  <si>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</si>
  <si>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</si>
  <si>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</si>
  <si>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</si>
  <si>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</si>
  <si>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</si>
  <si>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</si>
  <si>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</si>
  <si>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</si>
  <si>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</si>
  <si>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</si>
  <si>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</si>
  <si>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</si>
  <si>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</si>
  <si>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</si>
  <si>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</si>
  <si>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</si>
  <si>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</si>
  <si>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</si>
  <si>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</si>
  <si>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</si>
  <si>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</si>
  <si>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</si>
  <si>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</si>
  <si>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</si>
  <si>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</si>
  <si>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</si>
  <si>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</si>
  <si>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</si>
  <si>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</si>
  <si>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</si>
  <si>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</si>
  <si>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</si>
  <si>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</si>
  <si>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</si>
  <si>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</si>
  <si>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</si>
  <si>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</si>
  <si>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</si>
  <si>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</si>
  <si>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</si>
  <si>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</si>
  <si>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</si>
  <si>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</si>
  <si>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</si>
  <si>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</si>
  <si>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</si>
  <si>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</si>
  <si>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</si>
  <si>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</si>
  <si>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</si>
  <si>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</si>
  <si>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</si>
  <si>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</si>
  <si>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</si>
  <si>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</si>
  <si>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</si>
  <si>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</si>
  <si>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</si>
  <si>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</si>
  <si>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</si>
  <si>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</si>
  <si>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</si>
  <si>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</si>
  <si>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</si>
  <si>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</si>
  <si>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</si>
  <si>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</si>
  <si>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</si>
  <si>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</si>
  <si>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</si>
  <si>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</si>
  <si>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</si>
  <si>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</si>
  <si>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</si>
  <si>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</si>
  <si>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</si>
  <si>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</si>
  <si>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</si>
  <si>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</si>
  <si>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</si>
  <si>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</si>
  <si>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</si>
  <si>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</si>
  <si>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</si>
  <si>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</si>
  <si>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</si>
  <si>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</si>
  <si>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</si>
  <si>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</si>
  <si>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</si>
  <si>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</si>
  <si>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</si>
  <si>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</si>
  <si>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</si>
  <si>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</si>
  <si>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</si>
  <si>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</si>
  <si>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</si>
  <si>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</si>
  <si>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</si>
  <si>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</si>
  <si>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</si>
  <si>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</si>
  <si>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</si>
  <si>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</si>
  <si>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</si>
  <si>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</si>
  <si>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</si>
  <si>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</si>
  <si>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</si>
  <si>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</si>
  <si>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</si>
  <si>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</si>
  <si>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</si>
  <si>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</si>
  <si>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</si>
  <si>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Correspondiente del 1 de Enero al 30 de Septiembre de 2019</t>
  </si>
  <si>
    <t xml:space="preserve">INSTITUTO DE ECOLOGIA DEL ESTADO </t>
  </si>
  <si>
    <t>INSTITUTO DE ECOLOGIA DEL ESTADO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</si>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</sst>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3" fontId="9" fillId="0" borderId="0" xfId="16" applyFont="1" applyAlignment="1">
      <alignment horizontal="right"/>
    </xf>
    <xf numFmtId="4" fontId="9" fillId="0" borderId="0" xfId="9" applyNumberFormat="1" applyFont="1" applyAlignment="1">
      <alignment horizontal="right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7">
    <cellStyle name="Hipervínculo" xfId="11" builtinId="8"/>
    <cellStyle name="Millares" xfId="16" builtinId="3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4504905</xdr:colOff>
      <xdr:row>8</xdr:row>
      <xdr:rowOff>5991</xdr:rowOff>
    </xdr:from>
    <xdr:ext cx="1750287" cy="304800"/>
    <xdr:sp macro="" textlink="">
      <xdr:nvSpPr>
        <xdr:cNvPr id="2" name="1 Rectángulo"/>
        <xdr:cNvSpPr/>
      </xdr:nvSpPr>
      <xdr:spPr>
        <a:xfrm>
          <a:off x="5205801" y="1371840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23963</xdr:colOff>
      <xdr:row>20</xdr:row>
      <xdr:rowOff>77878</xdr:rowOff>
    </xdr:from>
    <xdr:ext cx="1750287" cy="304800"/>
    <xdr:sp macro="" textlink="">
      <xdr:nvSpPr>
        <xdr:cNvPr id="3" name="1 Rectángulo"/>
        <xdr:cNvSpPr/>
      </xdr:nvSpPr>
      <xdr:spPr>
        <a:xfrm>
          <a:off x="5235755" y="2977312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32</xdr:row>
      <xdr:rowOff>0</xdr:rowOff>
    </xdr:from>
    <xdr:ext cx="1750287" cy="304800"/>
    <xdr:sp macro="" textlink="">
      <xdr:nvSpPr>
        <xdr:cNvPr id="4" name="1 Rectángulo"/>
        <xdr:cNvSpPr/>
      </xdr:nvSpPr>
      <xdr:spPr>
        <a:xfrm>
          <a:off x="5211792" y="4421038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41934</xdr:colOff>
      <xdr:row>37</xdr:row>
      <xdr:rowOff>65895</xdr:rowOff>
    </xdr:from>
    <xdr:ext cx="1750287" cy="304800"/>
    <xdr:sp macro="" textlink="">
      <xdr:nvSpPr>
        <xdr:cNvPr id="5" name="1 Rectángulo"/>
        <xdr:cNvSpPr/>
      </xdr:nvSpPr>
      <xdr:spPr>
        <a:xfrm>
          <a:off x="5253726" y="5121933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59906</xdr:colOff>
      <xdr:row>46</xdr:row>
      <xdr:rowOff>77878</xdr:rowOff>
    </xdr:from>
    <xdr:ext cx="1750287" cy="304800"/>
    <xdr:sp macro="" textlink="">
      <xdr:nvSpPr>
        <xdr:cNvPr id="6" name="1 Rectángulo"/>
        <xdr:cNvSpPr/>
      </xdr:nvSpPr>
      <xdr:spPr>
        <a:xfrm>
          <a:off x="5271698" y="6290095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42</xdr:row>
      <xdr:rowOff>47925</xdr:rowOff>
    </xdr:from>
    <xdr:ext cx="1750287" cy="304800"/>
    <xdr:sp macro="" textlink="">
      <xdr:nvSpPr>
        <xdr:cNvPr id="7" name="1 Rectángulo"/>
        <xdr:cNvSpPr/>
      </xdr:nvSpPr>
      <xdr:spPr>
        <a:xfrm>
          <a:off x="5211792" y="5744953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245613</xdr:colOff>
      <xdr:row>75</xdr:row>
      <xdr:rowOff>77877</xdr:rowOff>
    </xdr:from>
    <xdr:ext cx="1750287" cy="304800"/>
    <xdr:sp macro="" textlink="">
      <xdr:nvSpPr>
        <xdr:cNvPr id="8" name="1 Rectángulo"/>
        <xdr:cNvSpPr/>
      </xdr:nvSpPr>
      <xdr:spPr>
        <a:xfrm>
          <a:off x="5457405" y="9968302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88</xdr:row>
      <xdr:rowOff>0</xdr:rowOff>
    </xdr:from>
    <xdr:ext cx="1750287" cy="304800"/>
    <xdr:sp macro="" textlink="">
      <xdr:nvSpPr>
        <xdr:cNvPr id="9" name="1 Rectángulo"/>
        <xdr:cNvSpPr/>
      </xdr:nvSpPr>
      <xdr:spPr>
        <a:xfrm>
          <a:off x="5211792" y="11537830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94</xdr:row>
      <xdr:rowOff>0</xdr:rowOff>
    </xdr:from>
    <xdr:ext cx="1750287" cy="304800"/>
    <xdr:sp macro="" textlink="">
      <xdr:nvSpPr>
        <xdr:cNvPr id="10" name="1 Rectángulo"/>
        <xdr:cNvSpPr/>
      </xdr:nvSpPr>
      <xdr:spPr>
        <a:xfrm>
          <a:off x="5211792" y="12304623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5991</xdr:colOff>
      <xdr:row>105</xdr:row>
      <xdr:rowOff>71886</xdr:rowOff>
    </xdr:from>
    <xdr:ext cx="1750287" cy="304800"/>
    <xdr:sp macro="" textlink="">
      <xdr:nvSpPr>
        <xdr:cNvPr id="11" name="1 Rectángulo"/>
        <xdr:cNvSpPr/>
      </xdr:nvSpPr>
      <xdr:spPr>
        <a:xfrm>
          <a:off x="5217783" y="13772311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4492925</xdr:colOff>
      <xdr:row>121</xdr:row>
      <xdr:rowOff>47925</xdr:rowOff>
    </xdr:from>
    <xdr:ext cx="1750287" cy="304800"/>
    <xdr:sp macro="" textlink="">
      <xdr:nvSpPr>
        <xdr:cNvPr id="12" name="1 Rectángulo"/>
        <xdr:cNvSpPr/>
      </xdr:nvSpPr>
      <xdr:spPr>
        <a:xfrm>
          <a:off x="5193821" y="15773161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47924</xdr:colOff>
      <xdr:row>135</xdr:row>
      <xdr:rowOff>1</xdr:rowOff>
    </xdr:from>
    <xdr:ext cx="1750287" cy="304800"/>
    <xdr:sp macro="" textlink="">
      <xdr:nvSpPr>
        <xdr:cNvPr id="13" name="1 Rectángulo"/>
        <xdr:cNvSpPr/>
      </xdr:nvSpPr>
      <xdr:spPr>
        <a:xfrm>
          <a:off x="5259716" y="17498444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4044950</xdr:colOff>
      <xdr:row>60</xdr:row>
      <xdr:rowOff>120650</xdr:rowOff>
    </xdr:from>
    <xdr:ext cx="1750287" cy="304800"/>
    <xdr:sp macro="" textlink="">
      <xdr:nvSpPr>
        <xdr:cNvPr id="2" name="1 Rectángulo"/>
        <xdr:cNvSpPr/>
      </xdr:nvSpPr>
      <xdr:spPr>
        <a:xfrm>
          <a:off x="4743450" y="9639300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14" activePane="bottomLeft" state="frozen"/>
      <selection activeCell="A14" sqref="A14:B14"/>
      <selection pane="bottomLeft" activeCell="B23" sqref="B23"/>
    </sheetView>
  </sheetViews>
  <sheetFormatPr baseColWidth="10" defaultColWidth="12.81640625" defaultRowHeight="10" x14ac:dyDescent="0.2"/>
  <cols>
    <col min="1" max="1" width="14.7265625" style="1" customWidth="1"/>
    <col min="2" max="2" width="73.81640625" style="1" bestFit="1" customWidth="1"/>
    <col min="3" max="3" width="8" style="1" customWidth="1"/>
    <col min="4" max="16384" width="12.81640625" style="1"/>
  </cols>
  <sheetData>
    <row r="1" spans="1:5" ht="19" customHeight="1" x14ac:dyDescent="0.2">
      <c r="A1" s="107" t="s">
        <v>535</v>
      </c>
      <c r="B1" s="107"/>
      <c r="C1" s="15"/>
      <c r="D1" s="12" t="s">
        <v>134</v>
      </c>
      <c r="E1" s="13">
        <v>2019</v>
      </c>
    </row>
    <row r="2" spans="1:5" ht="19" customHeight="1" x14ac:dyDescent="0.2">
      <c r="A2" s="108" t="s">
        <v>447</v>
      </c>
      <c r="B2" s="108"/>
      <c r="C2" s="34"/>
      <c r="D2" s="12" t="s">
        <v>136</v>
      </c>
      <c r="E2" s="15" t="s">
        <v>137</v>
      </c>
    </row>
    <row r="3" spans="1:5" ht="19" customHeight="1" x14ac:dyDescent="0.2">
      <c r="A3" s="109" t="s">
        <v>534</v>
      </c>
      <c r="B3" s="109"/>
      <c r="C3" s="15"/>
      <c r="D3" s="12" t="s">
        <v>138</v>
      </c>
      <c r="E3" s="13">
        <v>3</v>
      </c>
    </row>
    <row r="4" spans="1:5" ht="15" customHeight="1" x14ac:dyDescent="0.2">
      <c r="A4" s="10" t="s">
        <v>34</v>
      </c>
      <c r="B4" s="11" t="s">
        <v>35</v>
      </c>
    </row>
    <row r="5" spans="1:5" ht="10.5" x14ac:dyDescent="0.25">
      <c r="A5" s="2"/>
      <c r="B5" s="3"/>
    </row>
    <row r="6" spans="1:5" ht="10.5" x14ac:dyDescent="0.25">
      <c r="A6" s="4"/>
      <c r="B6" s="5" t="s">
        <v>38</v>
      </c>
    </row>
    <row r="7" spans="1:5" ht="10.5" x14ac:dyDescent="0.25">
      <c r="A7" s="4"/>
      <c r="B7" s="5"/>
    </row>
    <row r="8" spans="1:5" ht="10.5" x14ac:dyDescent="0.25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528</v>
      </c>
      <c r="B23" s="103" t="s">
        <v>251</v>
      </c>
    </row>
    <row r="24" spans="1:2" x14ac:dyDescent="0.2">
      <c r="A24" s="102" t="s">
        <v>529</v>
      </c>
      <c r="B24" s="103" t="s">
        <v>530</v>
      </c>
    </row>
    <row r="25" spans="1:2" s="101" customFormat="1" x14ac:dyDescent="0.2">
      <c r="A25" s="102" t="s">
        <v>531</v>
      </c>
      <c r="B25" s="103" t="s">
        <v>526</v>
      </c>
    </row>
    <row r="26" spans="1:2" x14ac:dyDescent="0.2">
      <c r="A26" s="102" t="s">
        <v>532</v>
      </c>
      <c r="B26" s="103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ht="10.5" x14ac:dyDescent="0.25">
      <c r="A32" s="4"/>
      <c r="B32" s="7"/>
    </row>
    <row r="33" spans="1:2" ht="10.5" x14ac:dyDescent="0.25">
      <c r="A33" s="4"/>
      <c r="B33" s="6"/>
    </row>
    <row r="34" spans="1:2" x14ac:dyDescent="0.2">
      <c r="A34" s="43" t="s">
        <v>41</v>
      </c>
      <c r="B34" s="44" t="s">
        <v>36</v>
      </c>
    </row>
    <row r="35" spans="1:2" x14ac:dyDescent="0.2">
      <c r="A35" s="43" t="s">
        <v>42</v>
      </c>
      <c r="B35" s="44" t="s">
        <v>37</v>
      </c>
    </row>
    <row r="36" spans="1:2" ht="10.5" x14ac:dyDescent="0.25">
      <c r="A36" s="4"/>
      <c r="B36" s="7"/>
    </row>
    <row r="37" spans="1:2" ht="10.5" x14ac:dyDescent="0.25">
      <c r="A37" s="4"/>
      <c r="B37" s="5" t="s">
        <v>39</v>
      </c>
    </row>
    <row r="38" spans="1:2" ht="10.5" x14ac:dyDescent="0.25">
      <c r="A38" s="4" t="s">
        <v>40</v>
      </c>
      <c r="B38" s="44" t="s">
        <v>32</v>
      </c>
    </row>
    <row r="39" spans="1:2" ht="10.5" x14ac:dyDescent="0.25">
      <c r="A39" s="4"/>
      <c r="B39" s="44" t="s">
        <v>33</v>
      </c>
    </row>
    <row r="40" spans="1:2" ht="11" thickBot="1" x14ac:dyDescent="0.3">
      <c r="A40" s="8"/>
      <c r="B40" s="9"/>
    </row>
    <row r="41" spans="1:2" s="101" customFormat="1" x14ac:dyDescent="0.2">
      <c r="A41" s="101" t="s">
        <v>537</v>
      </c>
    </row>
    <row r="42" spans="1:2" s="101" customFormat="1" x14ac:dyDescent="0.2"/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selection activeCell="F146" sqref="F146"/>
    </sheetView>
  </sheetViews>
  <sheetFormatPr baseColWidth="10" defaultColWidth="9.1796875" defaultRowHeight="10" x14ac:dyDescent="0.2"/>
  <cols>
    <col min="1" max="1" width="10" style="18" customWidth="1"/>
    <col min="2" max="2" width="64.54296875" style="18" bestFit="1" customWidth="1"/>
    <col min="3" max="3" width="16.453125" style="18" bestFit="1" customWidth="1"/>
    <col min="4" max="4" width="12.26953125" style="18" customWidth="1"/>
    <col min="5" max="5" width="18.81640625" style="18" customWidth="1"/>
    <col min="6" max="6" width="14.08984375" style="18" customWidth="1"/>
    <col min="7" max="8" width="12.26953125" style="18" customWidth="1"/>
    <col min="9" max="9" width="15.08984375" style="18" customWidth="1"/>
    <col min="10" max="16384" width="9.1796875" style="18"/>
  </cols>
  <sheetData>
    <row r="1" spans="1:8" s="14" customFormat="1" ht="19" customHeight="1" x14ac:dyDescent="0.35">
      <c r="A1" s="110" t="s">
        <v>535</v>
      </c>
      <c r="B1" s="111"/>
      <c r="C1" s="111"/>
      <c r="D1" s="111"/>
      <c r="E1" s="111"/>
      <c r="F1" s="111"/>
      <c r="G1" s="12" t="s">
        <v>134</v>
      </c>
      <c r="H1" s="23">
        <v>2019</v>
      </c>
    </row>
    <row r="2" spans="1:8" s="14" customFormat="1" ht="19" customHeight="1" x14ac:dyDescent="0.35">
      <c r="A2" s="110" t="s">
        <v>135</v>
      </c>
      <c r="B2" s="111"/>
      <c r="C2" s="111"/>
      <c r="D2" s="111"/>
      <c r="E2" s="111"/>
      <c r="F2" s="111"/>
      <c r="G2" s="12" t="s">
        <v>136</v>
      </c>
      <c r="H2" s="23" t="str">
        <f>'Notas a los Edos Financieros'!E2</f>
        <v>Trimestral</v>
      </c>
    </row>
    <row r="3" spans="1:8" s="14" customFormat="1" ht="19" customHeight="1" x14ac:dyDescent="0.35">
      <c r="A3" s="110" t="s">
        <v>534</v>
      </c>
      <c r="B3" s="111"/>
      <c r="C3" s="111"/>
      <c r="D3" s="111"/>
      <c r="E3" s="111"/>
      <c r="F3" s="111"/>
      <c r="G3" s="12" t="s">
        <v>138</v>
      </c>
      <c r="H3" s="23">
        <f>'Notas a los Edos Financieros'!E3</f>
        <v>3</v>
      </c>
    </row>
    <row r="4" spans="1:8" ht="10.5" x14ac:dyDescent="0.25">
      <c r="A4" s="16" t="s">
        <v>139</v>
      </c>
      <c r="B4" s="17"/>
      <c r="C4" s="17"/>
      <c r="D4" s="17"/>
      <c r="E4" s="17"/>
      <c r="F4" s="17"/>
      <c r="G4" s="17"/>
      <c r="H4" s="17"/>
    </row>
    <row r="6" spans="1:8" ht="10.5" x14ac:dyDescent="0.25">
      <c r="A6" s="17" t="s">
        <v>98</v>
      </c>
      <c r="B6" s="17"/>
      <c r="C6" s="17"/>
      <c r="D6" s="17"/>
      <c r="E6" s="17"/>
      <c r="F6" s="17"/>
      <c r="G6" s="17"/>
      <c r="H6" s="17"/>
    </row>
    <row r="7" spans="1:8" ht="10.5" x14ac:dyDescent="0.25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ht="10.5" x14ac:dyDescent="0.25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ht="10.5" x14ac:dyDescent="0.25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0</v>
      </c>
      <c r="D15" s="22">
        <v>1441503.9</v>
      </c>
      <c r="E15" s="22">
        <v>6538980.54</v>
      </c>
      <c r="F15" s="22">
        <v>3195632.65</v>
      </c>
      <c r="G15" s="22">
        <v>7724565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ht="10.5" x14ac:dyDescent="0.25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ht="10.5" x14ac:dyDescent="0.25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ht="10.5" x14ac:dyDescent="0.25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ht="10.5" x14ac:dyDescent="0.25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ht="10.5" x14ac:dyDescent="0.25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ht="10.5" x14ac:dyDescent="0.25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ht="10.5" x14ac:dyDescent="0.25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ht="10.5" x14ac:dyDescent="0.25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ht="10.5" x14ac:dyDescent="0.25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ht="10.5" x14ac:dyDescent="0.25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ht="10.5" x14ac:dyDescent="0.25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ht="10.5" x14ac:dyDescent="0.25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14020172</v>
      </c>
      <c r="D52" s="22">
        <f>SUM(D53:D59)</f>
        <v>350504.25</v>
      </c>
      <c r="E52" s="22">
        <f>SUM(E53:E59)</f>
        <v>1226764.8700000001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14020170</v>
      </c>
      <c r="D55" s="22">
        <v>350504.25</v>
      </c>
      <c r="E55" s="22">
        <v>1226764.8700000001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2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514187.94</v>
      </c>
      <c r="D60" s="22">
        <f t="shared" ref="D60:E60" si="0">SUM(D61:D68)</f>
        <v>2042232.0100000002</v>
      </c>
      <c r="E60" s="22">
        <f t="shared" si="0"/>
        <v>-50401.279999999992</v>
      </c>
    </row>
    <row r="61" spans="1:9" x14ac:dyDescent="0.2">
      <c r="A61" s="20">
        <v>1241</v>
      </c>
      <c r="B61" s="18" t="s">
        <v>183</v>
      </c>
      <c r="C61" s="22">
        <v>28623.439999999999</v>
      </c>
      <c r="D61" s="22">
        <v>278261.09000000003</v>
      </c>
      <c r="E61" s="22">
        <v>-30012.41</v>
      </c>
    </row>
    <row r="62" spans="1:9" x14ac:dyDescent="0.2">
      <c r="A62" s="20">
        <v>1242</v>
      </c>
      <c r="B62" s="18" t="s">
        <v>184</v>
      </c>
      <c r="C62" s="22">
        <v>14189.24</v>
      </c>
      <c r="D62" s="22">
        <v>31568.21</v>
      </c>
      <c r="E62" s="22">
        <v>-756.72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0.04</v>
      </c>
      <c r="E63" s="22">
        <v>-0.04</v>
      </c>
    </row>
    <row r="64" spans="1:9" x14ac:dyDescent="0.2">
      <c r="A64" s="20">
        <v>1244</v>
      </c>
      <c r="B64" s="18" t="s">
        <v>186</v>
      </c>
      <c r="C64" s="22">
        <v>0</v>
      </c>
      <c r="D64" s="22">
        <v>312700.28999999998</v>
      </c>
      <c r="E64" s="22">
        <v>-82624.61</v>
      </c>
    </row>
    <row r="65" spans="1:9" x14ac:dyDescent="0.2">
      <c r="A65" s="20">
        <v>1245</v>
      </c>
      <c r="B65" s="18" t="s">
        <v>187</v>
      </c>
      <c r="C65" s="22">
        <v>21562</v>
      </c>
      <c r="D65" s="22">
        <v>0.02</v>
      </c>
      <c r="E65" s="22">
        <v>0.02</v>
      </c>
    </row>
    <row r="66" spans="1:9" x14ac:dyDescent="0.2">
      <c r="A66" s="20">
        <v>1246</v>
      </c>
      <c r="B66" s="18" t="s">
        <v>188</v>
      </c>
      <c r="C66" s="22">
        <v>418313.26</v>
      </c>
      <c r="D66" s="22">
        <v>1418127.3600000001</v>
      </c>
      <c r="E66" s="22">
        <v>62992.480000000003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31500</v>
      </c>
      <c r="D68" s="22">
        <v>1575</v>
      </c>
      <c r="E68" s="22">
        <v>0</v>
      </c>
    </row>
    <row r="70" spans="1:9" ht="10.5" x14ac:dyDescent="0.25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ht="10.5" x14ac:dyDescent="0.25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0</v>
      </c>
      <c r="D72" s="22">
        <f>SUM(D73:D77)</f>
        <v>0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ht="10.5" x14ac:dyDescent="0.25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ht="10.5" x14ac:dyDescent="0.25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0</v>
      </c>
    </row>
    <row r="89" spans="1:8" x14ac:dyDescent="0.2">
      <c r="A89" s="20">
        <v>1161</v>
      </c>
      <c r="B89" s="1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ht="10.5" x14ac:dyDescent="0.25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ht="10.5" x14ac:dyDescent="0.25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ht="10.5" x14ac:dyDescent="0.25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ht="10.5" x14ac:dyDescent="0.25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0</v>
      </c>
      <c r="D101" s="22">
        <f>SUM(D102:D110)</f>
        <v>0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0</v>
      </c>
      <c r="D102" s="22">
        <f>C102</f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0</v>
      </c>
      <c r="D103" s="22">
        <f t="shared" ref="D103:D110" si="1">C103</f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0</v>
      </c>
      <c r="D108" s="22">
        <f t="shared" si="1"/>
        <v>0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0</v>
      </c>
      <c r="D110" s="22">
        <f t="shared" si="1"/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ht="10.5" x14ac:dyDescent="0.25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ht="10.5" x14ac:dyDescent="0.25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ht="10.5" x14ac:dyDescent="0.25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ht="10.5" x14ac:dyDescent="0.25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25" zoomScaleNormal="100" workbookViewId="0">
      <selection sqref="A1:E221"/>
    </sheetView>
  </sheetViews>
  <sheetFormatPr baseColWidth="10" defaultColWidth="9.1796875" defaultRowHeight="10" x14ac:dyDescent="0.2"/>
  <cols>
    <col min="1" max="1" width="10" style="18" customWidth="1"/>
    <col min="2" max="2" width="83" style="18" customWidth="1"/>
    <col min="3" max="4" width="15.7265625" style="18" customWidth="1"/>
    <col min="5" max="5" width="16.7265625" style="18" customWidth="1"/>
    <col min="6" max="16384" width="9.1796875" style="18"/>
  </cols>
  <sheetData>
    <row r="1" spans="1:5" s="24" customFormat="1" ht="19" customHeight="1" x14ac:dyDescent="0.35">
      <c r="A1" s="108" t="s">
        <v>535</v>
      </c>
      <c r="B1" s="108"/>
      <c r="C1" s="108"/>
      <c r="D1" s="12" t="s">
        <v>134</v>
      </c>
      <c r="E1" s="23">
        <v>2019</v>
      </c>
    </row>
    <row r="2" spans="1:5" s="14" customFormat="1" ht="19" customHeight="1" x14ac:dyDescent="0.35">
      <c r="A2" s="108" t="s">
        <v>249</v>
      </c>
      <c r="B2" s="108"/>
      <c r="C2" s="108"/>
      <c r="D2" s="12" t="s">
        <v>136</v>
      </c>
      <c r="E2" s="23" t="str">
        <f>'Notas a los Edos Financieros'!E2</f>
        <v>Trimestral</v>
      </c>
    </row>
    <row r="3" spans="1:5" s="14" customFormat="1" ht="19" customHeight="1" x14ac:dyDescent="0.35">
      <c r="A3" s="108" t="s">
        <v>534</v>
      </c>
      <c r="B3" s="108"/>
      <c r="C3" s="108"/>
      <c r="D3" s="12" t="s">
        <v>138</v>
      </c>
      <c r="E3" s="23">
        <f>'Notas a los Edos Financieros'!E3</f>
        <v>3</v>
      </c>
    </row>
    <row r="4" spans="1:5" ht="10.5" x14ac:dyDescent="0.25">
      <c r="A4" s="16" t="s">
        <v>139</v>
      </c>
      <c r="B4" s="17"/>
      <c r="C4" s="17"/>
      <c r="D4" s="17"/>
      <c r="E4" s="17"/>
    </row>
    <row r="6" spans="1:5" ht="10.5" x14ac:dyDescent="0.25">
      <c r="A6" s="104" t="s">
        <v>525</v>
      </c>
      <c r="B6" s="45"/>
      <c r="C6" s="45"/>
      <c r="D6" s="45"/>
      <c r="E6" s="45"/>
    </row>
    <row r="7" spans="1:5" ht="10.5" x14ac:dyDescent="0.25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f>SUM(C9+C19+C25+C28+C34+C37+C46)</f>
        <v>2837576.24</v>
      </c>
      <c r="D8" s="100"/>
      <c r="E8" s="47"/>
    </row>
    <row r="9" spans="1:5" x14ac:dyDescent="0.2">
      <c r="A9" s="48">
        <v>4110</v>
      </c>
      <c r="B9" s="49" t="s">
        <v>252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0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20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0</v>
      </c>
      <c r="D31" s="100"/>
      <c r="E31" s="47"/>
    </row>
    <row r="32" spans="1:5" ht="20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f>SUM(C35:C36)</f>
        <v>0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0</v>
      </c>
      <c r="D35" s="100"/>
      <c r="E35" s="47"/>
    </row>
    <row r="36" spans="1:5" ht="20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20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f>SUM(C47:C54)</f>
        <v>2837576.24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0" x14ac:dyDescent="0.2">
      <c r="A49" s="48">
        <v>4173</v>
      </c>
      <c r="B49" s="50" t="s">
        <v>459</v>
      </c>
      <c r="C49" s="53">
        <v>2837576.24</v>
      </c>
      <c r="D49" s="100"/>
      <c r="E49" s="47"/>
    </row>
    <row r="50" spans="1:5" ht="20" x14ac:dyDescent="0.2">
      <c r="A50" s="48">
        <v>4174</v>
      </c>
      <c r="B50" s="50" t="s">
        <v>460</v>
      </c>
      <c r="C50" s="53">
        <v>0</v>
      </c>
      <c r="D50" s="100"/>
      <c r="E50" s="47"/>
    </row>
    <row r="51" spans="1:5" ht="20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20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0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ht="10.5" x14ac:dyDescent="0.25">
      <c r="A56" s="45" t="s">
        <v>524</v>
      </c>
      <c r="B56" s="45"/>
      <c r="C56" s="45"/>
      <c r="D56" s="45"/>
      <c r="E56" s="45"/>
    </row>
    <row r="57" spans="1:5" ht="10.5" x14ac:dyDescent="0.25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30" x14ac:dyDescent="0.2">
      <c r="A58" s="48">
        <v>4200</v>
      </c>
      <c r="B58" s="50" t="s">
        <v>465</v>
      </c>
      <c r="C58" s="53">
        <f>+C59+C65</f>
        <v>0</v>
      </c>
      <c r="D58" s="100"/>
      <c r="E58" s="47"/>
    </row>
    <row r="59" spans="1:5" x14ac:dyDescent="0.2">
      <c r="A59" s="48">
        <v>4210</v>
      </c>
      <c r="B59" s="50" t="s">
        <v>466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f>SUM(C66:C69)</f>
        <v>0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0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ht="10.5" x14ac:dyDescent="0.25">
      <c r="A71" s="104" t="s">
        <v>533</v>
      </c>
      <c r="B71" s="45"/>
      <c r="C71" s="45"/>
      <c r="D71" s="45"/>
      <c r="E71" s="45"/>
    </row>
    <row r="72" spans="1:5" ht="10.5" x14ac:dyDescent="0.25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f>C74+C77+C83+C85+C87</f>
        <v>18.260000000000002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f>SUM(C88:C94)</f>
        <v>18.260000000000002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18.260000000000002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ht="10.5" x14ac:dyDescent="0.25">
      <c r="A97" s="104" t="s">
        <v>527</v>
      </c>
      <c r="B97" s="45"/>
      <c r="C97" s="45"/>
      <c r="D97" s="45"/>
      <c r="E97" s="45"/>
    </row>
    <row r="98" spans="1:5" ht="10.5" x14ac:dyDescent="0.25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f>C100+C128+C161+C171+C186+C219+C209</f>
        <v>22050145.689999998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f>C101+C108+C118</f>
        <v>138244.6</v>
      </c>
      <c r="D100" s="55">
        <f>C100/$C$99</f>
        <v>6.2695549473260658E-3</v>
      </c>
      <c r="E100" s="54"/>
    </row>
    <row r="101" spans="1:5" x14ac:dyDescent="0.2">
      <c r="A101" s="52">
        <v>5110</v>
      </c>
      <c r="B101" s="49" t="s">
        <v>307</v>
      </c>
      <c r="C101" s="53">
        <f>SUM(C102:C107)</f>
        <v>0</v>
      </c>
      <c r="D101" s="55">
        <f t="shared" ref="D101:D164" si="0">C101/$C$99</f>
        <v>0</v>
      </c>
      <c r="E101" s="54"/>
    </row>
    <row r="102" spans="1:5" x14ac:dyDescent="0.2">
      <c r="A102" s="52">
        <v>5111</v>
      </c>
      <c r="B102" s="49" t="s">
        <v>308</v>
      </c>
      <c r="C102" s="53">
        <v>0</v>
      </c>
      <c r="D102" s="55">
        <f t="shared" si="0"/>
        <v>0</v>
      </c>
      <c r="E102" s="54"/>
    </row>
    <row r="103" spans="1:5" x14ac:dyDescent="0.2">
      <c r="A103" s="52">
        <v>5112</v>
      </c>
      <c r="B103" s="49" t="s">
        <v>309</v>
      </c>
      <c r="C103" s="53">
        <v>0</v>
      </c>
      <c r="D103" s="55">
        <f t="shared" si="0"/>
        <v>0</v>
      </c>
      <c r="E103" s="54"/>
    </row>
    <row r="104" spans="1:5" x14ac:dyDescent="0.2">
      <c r="A104" s="52">
        <v>5113</v>
      </c>
      <c r="B104" s="49" t="s">
        <v>310</v>
      </c>
      <c r="C104" s="53">
        <v>0</v>
      </c>
      <c r="D104" s="55">
        <f t="shared" si="0"/>
        <v>0</v>
      </c>
      <c r="E104" s="54"/>
    </row>
    <row r="105" spans="1:5" x14ac:dyDescent="0.2">
      <c r="A105" s="52">
        <v>5114</v>
      </c>
      <c r="B105" s="49" t="s">
        <v>311</v>
      </c>
      <c r="C105" s="53">
        <v>0</v>
      </c>
      <c r="D105" s="55">
        <f t="shared" si="0"/>
        <v>0</v>
      </c>
      <c r="E105" s="54"/>
    </row>
    <row r="106" spans="1:5" x14ac:dyDescent="0.2">
      <c r="A106" s="52">
        <v>5115</v>
      </c>
      <c r="B106" s="49" t="s">
        <v>312</v>
      </c>
      <c r="C106" s="53">
        <v>0</v>
      </c>
      <c r="D106" s="55">
        <f t="shared" si="0"/>
        <v>0</v>
      </c>
      <c r="E106" s="54"/>
    </row>
    <row r="107" spans="1:5" x14ac:dyDescent="0.2">
      <c r="A107" s="52">
        <v>5116</v>
      </c>
      <c r="B107" s="49" t="s">
        <v>313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314</v>
      </c>
      <c r="C108" s="53">
        <f>SUM(C109:C117)</f>
        <v>0</v>
      </c>
      <c r="D108" s="55">
        <f t="shared" si="0"/>
        <v>0</v>
      </c>
      <c r="E108" s="54"/>
    </row>
    <row r="109" spans="1:5" x14ac:dyDescent="0.2">
      <c r="A109" s="52">
        <v>5121</v>
      </c>
      <c r="B109" s="49" t="s">
        <v>315</v>
      </c>
      <c r="C109" s="53">
        <v>0</v>
      </c>
      <c r="D109" s="55">
        <f t="shared" si="0"/>
        <v>0</v>
      </c>
      <c r="E109" s="54"/>
    </row>
    <row r="110" spans="1:5" x14ac:dyDescent="0.2">
      <c r="A110" s="52">
        <v>5122</v>
      </c>
      <c r="B110" s="49" t="s">
        <v>316</v>
      </c>
      <c r="C110" s="53">
        <v>0</v>
      </c>
      <c r="D110" s="55">
        <f t="shared" si="0"/>
        <v>0</v>
      </c>
      <c r="E110" s="54"/>
    </row>
    <row r="111" spans="1:5" x14ac:dyDescent="0.2">
      <c r="A111" s="52">
        <v>5123</v>
      </c>
      <c r="B111" s="49" t="s">
        <v>317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318</v>
      </c>
      <c r="C112" s="53">
        <v>0</v>
      </c>
      <c r="D112" s="55">
        <f t="shared" si="0"/>
        <v>0</v>
      </c>
      <c r="E112" s="54"/>
    </row>
    <row r="113" spans="1:5" x14ac:dyDescent="0.2">
      <c r="A113" s="52">
        <v>5125</v>
      </c>
      <c r="B113" s="49" t="s">
        <v>319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320</v>
      </c>
      <c r="C114" s="53">
        <v>0</v>
      </c>
      <c r="D114" s="55">
        <f t="shared" si="0"/>
        <v>0</v>
      </c>
      <c r="E114" s="54"/>
    </row>
    <row r="115" spans="1:5" x14ac:dyDescent="0.2">
      <c r="A115" s="52">
        <v>5127</v>
      </c>
      <c r="B115" s="49" t="s">
        <v>321</v>
      </c>
      <c r="C115" s="53">
        <v>0</v>
      </c>
      <c r="D115" s="55">
        <f t="shared" si="0"/>
        <v>0</v>
      </c>
      <c r="E115" s="54"/>
    </row>
    <row r="116" spans="1:5" x14ac:dyDescent="0.2">
      <c r="A116" s="52">
        <v>5128</v>
      </c>
      <c r="B116" s="49" t="s">
        <v>322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323</v>
      </c>
      <c r="C117" s="53">
        <v>0</v>
      </c>
      <c r="D117" s="55">
        <f t="shared" si="0"/>
        <v>0</v>
      </c>
      <c r="E117" s="54"/>
    </row>
    <row r="118" spans="1:5" x14ac:dyDescent="0.2">
      <c r="A118" s="52">
        <v>5130</v>
      </c>
      <c r="B118" s="49" t="s">
        <v>324</v>
      </c>
      <c r="C118" s="53">
        <f>SUM(C119:C127)</f>
        <v>138244.6</v>
      </c>
      <c r="D118" s="55">
        <f t="shared" si="0"/>
        <v>6.2695549473260658E-3</v>
      </c>
      <c r="E118" s="54"/>
    </row>
    <row r="119" spans="1:5" x14ac:dyDescent="0.2">
      <c r="A119" s="52">
        <v>5131</v>
      </c>
      <c r="B119" s="49" t="s">
        <v>325</v>
      </c>
      <c r="C119" s="53">
        <v>0</v>
      </c>
      <c r="D119" s="55">
        <f t="shared" si="0"/>
        <v>0</v>
      </c>
      <c r="E119" s="54"/>
    </row>
    <row r="120" spans="1:5" x14ac:dyDescent="0.2">
      <c r="A120" s="52">
        <v>5132</v>
      </c>
      <c r="B120" s="49" t="s">
        <v>326</v>
      </c>
      <c r="C120" s="53">
        <v>0</v>
      </c>
      <c r="D120" s="55">
        <f t="shared" si="0"/>
        <v>0</v>
      </c>
      <c r="E120" s="54"/>
    </row>
    <row r="121" spans="1:5" x14ac:dyDescent="0.2">
      <c r="A121" s="52">
        <v>5133</v>
      </c>
      <c r="B121" s="49" t="s">
        <v>327</v>
      </c>
      <c r="C121" s="53">
        <v>0</v>
      </c>
      <c r="D121" s="55">
        <f t="shared" si="0"/>
        <v>0</v>
      </c>
      <c r="E121" s="54"/>
    </row>
    <row r="122" spans="1:5" x14ac:dyDescent="0.2">
      <c r="A122" s="52">
        <v>5134</v>
      </c>
      <c r="B122" s="49" t="s">
        <v>328</v>
      </c>
      <c r="C122" s="53">
        <v>138244.6</v>
      </c>
      <c r="D122" s="55">
        <f t="shared" si="0"/>
        <v>6.2695549473260658E-3</v>
      </c>
      <c r="E122" s="54"/>
    </row>
    <row r="123" spans="1:5" x14ac:dyDescent="0.2">
      <c r="A123" s="52">
        <v>5135</v>
      </c>
      <c r="B123" s="49" t="s">
        <v>329</v>
      </c>
      <c r="C123" s="53">
        <v>0</v>
      </c>
      <c r="D123" s="55">
        <f t="shared" si="0"/>
        <v>0</v>
      </c>
      <c r="E123" s="54"/>
    </row>
    <row r="124" spans="1:5" x14ac:dyDescent="0.2">
      <c r="A124" s="52">
        <v>5136</v>
      </c>
      <c r="B124" s="49" t="s">
        <v>330</v>
      </c>
      <c r="C124" s="53">
        <v>0</v>
      </c>
      <c r="D124" s="55">
        <f t="shared" si="0"/>
        <v>0</v>
      </c>
      <c r="E124" s="54"/>
    </row>
    <row r="125" spans="1:5" x14ac:dyDescent="0.2">
      <c r="A125" s="52">
        <v>5137</v>
      </c>
      <c r="B125" s="49" t="s">
        <v>331</v>
      </c>
      <c r="C125" s="53">
        <v>0</v>
      </c>
      <c r="D125" s="55">
        <f t="shared" si="0"/>
        <v>0</v>
      </c>
      <c r="E125" s="54"/>
    </row>
    <row r="126" spans="1:5" x14ac:dyDescent="0.2">
      <c r="A126" s="52">
        <v>5138</v>
      </c>
      <c r="B126" s="49" t="s">
        <v>332</v>
      </c>
      <c r="C126" s="53">
        <v>0</v>
      </c>
      <c r="D126" s="55">
        <f t="shared" si="0"/>
        <v>0</v>
      </c>
      <c r="E126" s="54"/>
    </row>
    <row r="127" spans="1:5" x14ac:dyDescent="0.2">
      <c r="A127" s="52">
        <v>5139</v>
      </c>
      <c r="B127" s="49" t="s">
        <v>333</v>
      </c>
      <c r="C127" s="53">
        <v>0</v>
      </c>
      <c r="D127" s="55">
        <f t="shared" si="0"/>
        <v>0</v>
      </c>
      <c r="E127" s="54"/>
    </row>
    <row r="128" spans="1:5" x14ac:dyDescent="0.2">
      <c r="A128" s="52">
        <v>5200</v>
      </c>
      <c r="B128" s="49" t="s">
        <v>334</v>
      </c>
      <c r="C128" s="53">
        <f>C129+C132+C135+C138+C143+C147+C150+C152+C158</f>
        <v>2626647.4</v>
      </c>
      <c r="D128" s="55">
        <f t="shared" si="0"/>
        <v>0.11912154399919524</v>
      </c>
      <c r="E128" s="54"/>
    </row>
    <row r="129" spans="1:5" x14ac:dyDescent="0.2">
      <c r="A129" s="52">
        <v>5210</v>
      </c>
      <c r="B129" s="49" t="s">
        <v>335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338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285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286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343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287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348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350</v>
      </c>
      <c r="C147" s="53">
        <f>SUM(C148:C149)</f>
        <v>2626647.4</v>
      </c>
      <c r="D147" s="55">
        <f t="shared" si="0"/>
        <v>0.11912154399919524</v>
      </c>
      <c r="E147" s="54"/>
    </row>
    <row r="148" spans="1:5" x14ac:dyDescent="0.2">
      <c r="A148" s="52">
        <v>5261</v>
      </c>
      <c r="B148" s="49" t="s">
        <v>351</v>
      </c>
      <c r="C148" s="53">
        <v>2626647.4</v>
      </c>
      <c r="D148" s="55">
        <f t="shared" si="0"/>
        <v>0.11912154399919524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353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355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361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364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280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281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282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370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371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372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375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378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381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382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385</v>
      </c>
      <c r="C186" s="53">
        <f>C187+C196+C199+C205+C207</f>
        <v>19285253.689999998</v>
      </c>
      <c r="D186" s="55">
        <f t="shared" si="1"/>
        <v>0.87460890105347866</v>
      </c>
      <c r="E186" s="54"/>
    </row>
    <row r="187" spans="1:5" x14ac:dyDescent="0.2">
      <c r="A187" s="52">
        <v>5510</v>
      </c>
      <c r="B187" s="49" t="s">
        <v>386</v>
      </c>
      <c r="C187" s="53">
        <f>SUM(C188:C195)</f>
        <v>19285253.689999998</v>
      </c>
      <c r="D187" s="55">
        <f t="shared" si="1"/>
        <v>0.87460890105347866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389</v>
      </c>
      <c r="C190" s="53">
        <v>350504.25</v>
      </c>
      <c r="D190" s="55">
        <f t="shared" si="1"/>
        <v>1.5895779326254422E-2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391</v>
      </c>
      <c r="C192" s="53">
        <v>2040657.01</v>
      </c>
      <c r="D192" s="55">
        <f t="shared" si="1"/>
        <v>9.2546191698200983E-2</v>
      </c>
      <c r="E192" s="54"/>
    </row>
    <row r="193" spans="1:5" x14ac:dyDescent="0.2">
      <c r="A193" s="52">
        <v>5516</v>
      </c>
      <c r="B193" s="49" t="s">
        <v>392</v>
      </c>
      <c r="C193" s="53">
        <v>1575</v>
      </c>
      <c r="D193" s="55">
        <f t="shared" si="1"/>
        <v>7.1428099484815698E-5</v>
      </c>
      <c r="E193" s="54"/>
    </row>
    <row r="194" spans="1:5" x14ac:dyDescent="0.2">
      <c r="A194" s="52">
        <v>5517</v>
      </c>
      <c r="B194" s="49" t="s">
        <v>393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47</v>
      </c>
      <c r="C195" s="53">
        <v>16892517.43</v>
      </c>
      <c r="D195" s="55">
        <f t="shared" si="1"/>
        <v>0.76609550192953857</v>
      </c>
      <c r="E195" s="54"/>
    </row>
    <row r="196" spans="1:5" x14ac:dyDescent="0.2">
      <c r="A196" s="52">
        <v>5520</v>
      </c>
      <c r="B196" s="49" t="s">
        <v>46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396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402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403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404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411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45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412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7" sqref="D27"/>
    </sheetView>
  </sheetViews>
  <sheetFormatPr baseColWidth="10" defaultColWidth="9.1796875" defaultRowHeight="10" x14ac:dyDescent="0.2"/>
  <cols>
    <col min="1" max="1" width="10" style="27" customWidth="1"/>
    <col min="2" max="2" width="48.1796875" style="27" customWidth="1"/>
    <col min="3" max="3" width="22.81640625" style="27" customWidth="1"/>
    <col min="4" max="5" width="16.7265625" style="27" customWidth="1"/>
    <col min="6" max="16384" width="9.1796875" style="27"/>
  </cols>
  <sheetData>
    <row r="1" spans="1:5" ht="19" customHeight="1" x14ac:dyDescent="0.2">
      <c r="A1" s="112" t="s">
        <v>535</v>
      </c>
      <c r="B1" s="112"/>
      <c r="C1" s="112"/>
      <c r="D1" s="25" t="s">
        <v>134</v>
      </c>
      <c r="E1" s="26">
        <v>2019</v>
      </c>
    </row>
    <row r="2" spans="1:5" ht="19" customHeight="1" x14ac:dyDescent="0.2">
      <c r="A2" s="112" t="s">
        <v>414</v>
      </c>
      <c r="B2" s="112"/>
      <c r="C2" s="112"/>
      <c r="D2" s="25" t="s">
        <v>136</v>
      </c>
      <c r="E2" s="26" t="str">
        <f>ESF!H2</f>
        <v>Trimestral</v>
      </c>
    </row>
    <row r="3" spans="1:5" ht="19" customHeight="1" x14ac:dyDescent="0.2">
      <c r="A3" s="112" t="s">
        <v>534</v>
      </c>
      <c r="B3" s="112"/>
      <c r="C3" s="112"/>
      <c r="D3" s="25" t="s">
        <v>138</v>
      </c>
      <c r="E3" s="26">
        <f>ESF!H3</f>
        <v>3</v>
      </c>
    </row>
    <row r="5" spans="1:5" ht="10.5" x14ac:dyDescent="0.25">
      <c r="A5" s="28" t="s">
        <v>139</v>
      </c>
      <c r="B5" s="29"/>
      <c r="C5" s="29"/>
      <c r="D5" s="29"/>
      <c r="E5" s="29"/>
    </row>
    <row r="6" spans="1:5" ht="10.5" x14ac:dyDescent="0.25">
      <c r="A6" s="29" t="s">
        <v>119</v>
      </c>
      <c r="B6" s="29"/>
      <c r="C6" s="29"/>
      <c r="D6" s="29"/>
      <c r="E6" s="29"/>
    </row>
    <row r="7" spans="1:5" ht="10.5" x14ac:dyDescent="0.25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0</v>
      </c>
    </row>
    <row r="9" spans="1:5" x14ac:dyDescent="0.2">
      <c r="A9" s="31">
        <v>3120</v>
      </c>
      <c r="B9" s="27" t="s">
        <v>415</v>
      </c>
      <c r="C9" s="32">
        <v>0</v>
      </c>
    </row>
    <row r="10" spans="1:5" x14ac:dyDescent="0.2">
      <c r="A10" s="31">
        <v>3130</v>
      </c>
      <c r="B10" s="27" t="s">
        <v>416</v>
      </c>
      <c r="C10" s="32">
        <v>32651742.350000001</v>
      </c>
    </row>
    <row r="12" spans="1:5" ht="10.5" x14ac:dyDescent="0.25">
      <c r="A12" s="29" t="s">
        <v>120</v>
      </c>
      <c r="B12" s="29"/>
      <c r="C12" s="29"/>
      <c r="D12" s="29"/>
      <c r="E12" s="29"/>
    </row>
    <row r="13" spans="1:5" ht="10.5" x14ac:dyDescent="0.25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-19212551.190000001</v>
      </c>
    </row>
    <row r="15" spans="1:5" x14ac:dyDescent="0.2">
      <c r="A15" s="31">
        <v>3220</v>
      </c>
      <c r="B15" s="27" t="s">
        <v>419</v>
      </c>
      <c r="C15" s="32">
        <v>-102194.81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70" workbookViewId="0">
      <selection activeCell="C21" sqref="C21"/>
    </sheetView>
  </sheetViews>
  <sheetFormatPr baseColWidth="10" defaultColWidth="9.1796875" defaultRowHeight="10" x14ac:dyDescent="0.2"/>
  <cols>
    <col min="1" max="1" width="10" style="27" customWidth="1"/>
    <col min="2" max="2" width="63.453125" style="27" bestFit="1" customWidth="1"/>
    <col min="3" max="3" width="15.26953125" style="27" bestFit="1" customWidth="1"/>
    <col min="4" max="4" width="16.453125" style="27" bestFit="1" customWidth="1"/>
    <col min="5" max="5" width="19.1796875" style="27" customWidth="1"/>
    <col min="6" max="16384" width="9.1796875" style="27"/>
  </cols>
  <sheetData>
    <row r="1" spans="1:5" s="33" customFormat="1" ht="19" customHeight="1" x14ac:dyDescent="0.35">
      <c r="A1" s="112" t="s">
        <v>535</v>
      </c>
      <c r="B1" s="112"/>
      <c r="C1" s="112"/>
      <c r="D1" s="25" t="s">
        <v>134</v>
      </c>
      <c r="E1" s="26">
        <v>2019</v>
      </c>
    </row>
    <row r="2" spans="1:5" s="33" customFormat="1" ht="19" customHeight="1" x14ac:dyDescent="0.35">
      <c r="A2" s="112" t="s">
        <v>432</v>
      </c>
      <c r="B2" s="112"/>
      <c r="C2" s="112"/>
      <c r="D2" s="25" t="s">
        <v>136</v>
      </c>
      <c r="E2" s="26" t="str">
        <f>ESF!H2</f>
        <v>Trimestral</v>
      </c>
    </row>
    <row r="3" spans="1:5" s="33" customFormat="1" ht="19" customHeight="1" x14ac:dyDescent="0.35">
      <c r="A3" s="112" t="s">
        <v>534</v>
      </c>
      <c r="B3" s="112"/>
      <c r="C3" s="112"/>
      <c r="D3" s="25" t="s">
        <v>138</v>
      </c>
      <c r="E3" s="26">
        <f>ESF!H3</f>
        <v>3</v>
      </c>
    </row>
    <row r="4" spans="1:5" ht="10.5" x14ac:dyDescent="0.25">
      <c r="A4" s="28" t="s">
        <v>139</v>
      </c>
      <c r="B4" s="29"/>
      <c r="C4" s="29"/>
      <c r="D4" s="29"/>
      <c r="E4" s="29"/>
    </row>
    <row r="6" spans="1:5" ht="10.5" x14ac:dyDescent="0.25">
      <c r="A6" s="29" t="s">
        <v>121</v>
      </c>
      <c r="B6" s="29"/>
      <c r="C6" s="29"/>
      <c r="D6" s="29"/>
      <c r="E6" s="29"/>
    </row>
    <row r="7" spans="1:5" ht="10.5" x14ac:dyDescent="0.25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4661838.3</v>
      </c>
    </row>
    <row r="10" spans="1:5" x14ac:dyDescent="0.2">
      <c r="A10" s="31">
        <v>1113</v>
      </c>
      <c r="B10" s="27" t="s">
        <v>435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51776.51</v>
      </c>
    </row>
    <row r="15" spans="1:5" x14ac:dyDescent="0.2">
      <c r="A15" s="31">
        <v>1110</v>
      </c>
      <c r="B15" s="27" t="s">
        <v>438</v>
      </c>
      <c r="C15" s="32">
        <f>SUM(C8:C14)</f>
        <v>0</v>
      </c>
      <c r="D15" s="32">
        <f>SUM(D8:D14)</f>
        <v>4713614.8099999996</v>
      </c>
    </row>
    <row r="18" spans="1:5" ht="10.5" x14ac:dyDescent="0.25">
      <c r="A18" s="29" t="s">
        <v>122</v>
      </c>
      <c r="B18" s="29"/>
      <c r="C18" s="29"/>
      <c r="D18" s="29"/>
      <c r="E18" s="29"/>
    </row>
    <row r="19" spans="1:5" ht="10.5" x14ac:dyDescent="0.25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2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2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-56021645.609999999</v>
      </c>
    </row>
    <row r="29" spans="1:5" x14ac:dyDescent="0.2">
      <c r="A29" s="31">
        <v>1241</v>
      </c>
      <c r="B29" s="27" t="s">
        <v>183</v>
      </c>
      <c r="C29" s="32">
        <v>-7471458.7000000002</v>
      </c>
    </row>
    <row r="30" spans="1:5" x14ac:dyDescent="0.2">
      <c r="A30" s="31">
        <v>1242</v>
      </c>
      <c r="B30" s="27" t="s">
        <v>184</v>
      </c>
      <c r="C30" s="32">
        <v>-918775.19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-6391423.9500000002</v>
      </c>
    </row>
    <row r="33" spans="1:5" x14ac:dyDescent="0.2">
      <c r="A33" s="31">
        <v>1245</v>
      </c>
      <c r="B33" s="27" t="s">
        <v>187</v>
      </c>
      <c r="C33" s="32">
        <v>21562</v>
      </c>
    </row>
    <row r="34" spans="1:5" x14ac:dyDescent="0.2">
      <c r="A34" s="31">
        <v>1246</v>
      </c>
      <c r="B34" s="27" t="s">
        <v>188</v>
      </c>
      <c r="C34" s="32">
        <v>-41261549.770000003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f>SUM(C38:C42)</f>
        <v>0</v>
      </c>
    </row>
    <row r="38" spans="1:5" x14ac:dyDescent="0.2">
      <c r="A38" s="31">
        <v>1251</v>
      </c>
      <c r="B38" s="27" t="s">
        <v>193</v>
      </c>
      <c r="C38" s="32">
        <v>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0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ht="10.5" x14ac:dyDescent="0.25">
      <c r="A44" s="29" t="s">
        <v>130</v>
      </c>
      <c r="B44" s="29"/>
      <c r="C44" s="29"/>
      <c r="D44" s="29"/>
      <c r="E44" s="29"/>
    </row>
    <row r="45" spans="1:5" ht="10.5" x14ac:dyDescent="0.25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19285253.689999998</v>
      </c>
      <c r="D46" s="32">
        <f>D47+D56+D59+D65+D67+D69</f>
        <v>0</v>
      </c>
    </row>
    <row r="47" spans="1:5" x14ac:dyDescent="0.2">
      <c r="A47" s="31">
        <v>5510</v>
      </c>
      <c r="B47" s="27" t="s">
        <v>386</v>
      </c>
      <c r="C47" s="32">
        <f>SUM(C48:C55)</f>
        <v>19285253.689999998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350504.25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2040657.01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1575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16892517.43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D27" sqref="D27"/>
    </sheetView>
  </sheetViews>
  <sheetFormatPr baseColWidth="10" defaultColWidth="11.453125" defaultRowHeight="10" x14ac:dyDescent="0.2"/>
  <cols>
    <col min="1" max="1" width="3.26953125" style="37" customWidth="1"/>
    <col min="2" max="2" width="63.1796875" style="37" customWidth="1"/>
    <col min="3" max="3" width="17.7265625" style="37" customWidth="1"/>
    <col min="4" max="16384" width="11.453125" style="37"/>
  </cols>
  <sheetData>
    <row r="1" spans="1:3" s="35" customFormat="1" ht="18" customHeight="1" x14ac:dyDescent="0.35">
      <c r="A1" s="113" t="s">
        <v>535</v>
      </c>
      <c r="B1" s="114"/>
      <c r="C1" s="115"/>
    </row>
    <row r="2" spans="1:3" s="35" customFormat="1" ht="18" customHeight="1" x14ac:dyDescent="0.35">
      <c r="A2" s="116" t="s">
        <v>444</v>
      </c>
      <c r="B2" s="117"/>
      <c r="C2" s="118"/>
    </row>
    <row r="3" spans="1:3" s="35" customFormat="1" ht="18" customHeight="1" x14ac:dyDescent="0.35">
      <c r="A3" s="116" t="s">
        <v>534</v>
      </c>
      <c r="B3" s="117"/>
      <c r="C3" s="118"/>
    </row>
    <row r="4" spans="1:3" s="38" customFormat="1" ht="18" customHeight="1" x14ac:dyDescent="0.25">
      <c r="A4" s="119" t="s">
        <v>440</v>
      </c>
      <c r="B4" s="120"/>
      <c r="C4" s="121"/>
    </row>
    <row r="5" spans="1:3" s="36" customFormat="1" ht="10.5" x14ac:dyDescent="0.2">
      <c r="A5" s="56" t="s">
        <v>475</v>
      </c>
      <c r="B5" s="56"/>
      <c r="C5" s="57">
        <v>2837576.24</v>
      </c>
    </row>
    <row r="6" spans="1:3" ht="10.5" x14ac:dyDescent="0.2">
      <c r="A6" s="58"/>
      <c r="B6" s="59"/>
      <c r="C6" s="60"/>
    </row>
    <row r="7" spans="1:3" ht="10.5" x14ac:dyDescent="0.2">
      <c r="A7" s="69" t="s">
        <v>476</v>
      </c>
      <c r="B7" s="69"/>
      <c r="C7" s="61">
        <f>SUM(C8:C13)</f>
        <v>18.260000000000002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18.260000000000002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ht="10.5" x14ac:dyDescent="0.2">
      <c r="A15" s="69" t="s">
        <v>49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3" x14ac:dyDescent="0.2">
      <c r="A17" s="71">
        <v>3.2</v>
      </c>
      <c r="B17" s="64" t="s">
        <v>484</v>
      </c>
      <c r="C17" s="62">
        <v>0</v>
      </c>
    </row>
    <row r="18" spans="1:3" x14ac:dyDescent="0.2">
      <c r="A18" s="71">
        <v>3.3</v>
      </c>
      <c r="B18" s="66" t="s">
        <v>485</v>
      </c>
      <c r="C18" s="72">
        <v>0</v>
      </c>
    </row>
    <row r="19" spans="1:3" x14ac:dyDescent="0.2">
      <c r="A19" s="58"/>
      <c r="B19" s="73"/>
      <c r="C19" s="74"/>
    </row>
    <row r="20" spans="1:3" ht="10.5" x14ac:dyDescent="0.2">
      <c r="A20" s="75" t="s">
        <v>48</v>
      </c>
      <c r="B20" s="75"/>
      <c r="C20" s="57">
        <f>C5+C7-C15</f>
        <v>2837594.5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300" verticalDpi="300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E34" sqref="E30:E34"/>
    </sheetView>
  </sheetViews>
  <sheetFormatPr baseColWidth="10" defaultColWidth="11.453125" defaultRowHeight="10" x14ac:dyDescent="0.2"/>
  <cols>
    <col min="1" max="1" width="3.7265625" style="37" customWidth="1"/>
    <col min="2" max="2" width="62.1796875" style="37" customWidth="1"/>
    <col min="3" max="3" width="17.7265625" style="37" customWidth="1"/>
    <col min="4" max="16384" width="11.453125" style="37"/>
  </cols>
  <sheetData>
    <row r="1" spans="1:3" s="39" customFormat="1" ht="19" customHeight="1" x14ac:dyDescent="0.35">
      <c r="A1" s="122" t="s">
        <v>535</v>
      </c>
      <c r="B1" s="123"/>
      <c r="C1" s="124"/>
    </row>
    <row r="2" spans="1:3" s="39" customFormat="1" ht="19" customHeight="1" x14ac:dyDescent="0.35">
      <c r="A2" s="125" t="s">
        <v>445</v>
      </c>
      <c r="B2" s="126"/>
      <c r="C2" s="127"/>
    </row>
    <row r="3" spans="1:3" s="39" customFormat="1" ht="19" customHeight="1" x14ac:dyDescent="0.35">
      <c r="A3" s="125" t="s">
        <v>534</v>
      </c>
      <c r="B3" s="126"/>
      <c r="C3" s="127"/>
    </row>
    <row r="4" spans="1:3" s="40" customFormat="1" ht="10.5" x14ac:dyDescent="0.2">
      <c r="A4" s="119" t="s">
        <v>440</v>
      </c>
      <c r="B4" s="120"/>
      <c r="C4" s="121"/>
    </row>
    <row r="5" spans="1:3" ht="10.5" x14ac:dyDescent="0.2">
      <c r="A5" s="87" t="s">
        <v>488</v>
      </c>
      <c r="B5" s="56"/>
      <c r="C5" s="80">
        <v>2764892</v>
      </c>
    </row>
    <row r="6" spans="1:3" ht="10.5" x14ac:dyDescent="0.2">
      <c r="A6" s="81"/>
      <c r="B6" s="59"/>
      <c r="C6" s="82"/>
    </row>
    <row r="7" spans="1:3" ht="10.5" x14ac:dyDescent="0.2">
      <c r="A7" s="69" t="s">
        <v>489</v>
      </c>
      <c r="B7" s="83"/>
      <c r="C7" s="61">
        <f>SUM(C8:C28)</f>
        <v>0</v>
      </c>
    </row>
    <row r="8" spans="1:3" ht="10.5" x14ac:dyDescent="0.2">
      <c r="A8" s="88">
        <v>2.1</v>
      </c>
      <c r="B8" s="89" t="s">
        <v>317</v>
      </c>
      <c r="C8" s="90">
        <v>0</v>
      </c>
    </row>
    <row r="9" spans="1:3" ht="10.5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0</v>
      </c>
    </row>
    <row r="11" spans="1:3" x14ac:dyDescent="0.2">
      <c r="A11" s="97">
        <v>2.4</v>
      </c>
      <c r="B11" s="79" t="s">
        <v>184</v>
      </c>
      <c r="C11" s="90">
        <v>0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0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4.5" x14ac:dyDescent="0.3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ht="10.5" x14ac:dyDescent="0.2">
      <c r="A30" s="93" t="s">
        <v>509</v>
      </c>
      <c r="B30" s="94"/>
      <c r="C30" s="95">
        <f>SUM(C31:C37)</f>
        <v>19285253.690000001</v>
      </c>
    </row>
    <row r="31" spans="1:3" x14ac:dyDescent="0.2">
      <c r="A31" s="97" t="s">
        <v>510</v>
      </c>
      <c r="B31" s="79" t="s">
        <v>386</v>
      </c>
      <c r="C31" s="90">
        <v>19285253.690000001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ht="10.5" x14ac:dyDescent="0.2">
      <c r="A39" s="86" t="s">
        <v>50</v>
      </c>
      <c r="B39" s="56"/>
      <c r="C39" s="57">
        <f>C5-C7+C30</f>
        <v>22050145.690000001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E16" sqref="E16"/>
    </sheetView>
  </sheetViews>
  <sheetFormatPr baseColWidth="10" defaultColWidth="9.1796875" defaultRowHeight="10" x14ac:dyDescent="0.2"/>
  <cols>
    <col min="1" max="1" width="6.36328125" style="27" customWidth="1"/>
    <col min="2" max="2" width="59.54296875" style="27" customWidth="1"/>
    <col min="3" max="3" width="12.90625" style="27" customWidth="1"/>
    <col min="4" max="4" width="16.90625" style="27" customWidth="1"/>
    <col min="5" max="5" width="17.6328125" style="27" customWidth="1"/>
    <col min="6" max="6" width="10.26953125" style="27" customWidth="1"/>
    <col min="7" max="7" width="11.08984375" style="27" customWidth="1"/>
    <col min="8" max="8" width="12.6328125" style="27" customWidth="1"/>
    <col min="9" max="9" width="10.7265625" style="27" customWidth="1"/>
    <col min="10" max="10" width="15.36328125" style="27" customWidth="1"/>
    <col min="11" max="16384" width="9.1796875" style="27"/>
  </cols>
  <sheetData>
    <row r="1" spans="1:10" ht="19" customHeight="1" x14ac:dyDescent="0.2">
      <c r="A1" s="112" t="s">
        <v>536</v>
      </c>
      <c r="B1" s="128"/>
      <c r="C1" s="128"/>
      <c r="D1" s="128"/>
      <c r="E1" s="128"/>
      <c r="F1" s="128"/>
      <c r="G1" s="25" t="s">
        <v>134</v>
      </c>
      <c r="H1" s="26">
        <f>'Notas a los Edos Financieros'!E1</f>
        <v>2019</v>
      </c>
    </row>
    <row r="2" spans="1:10" ht="19" customHeight="1" x14ac:dyDescent="0.2">
      <c r="A2" s="112" t="s">
        <v>446</v>
      </c>
      <c r="B2" s="128"/>
      <c r="C2" s="128"/>
      <c r="D2" s="128"/>
      <c r="E2" s="128"/>
      <c r="F2" s="128"/>
      <c r="G2" s="25" t="s">
        <v>136</v>
      </c>
      <c r="H2" s="26" t="str">
        <f>'Notas a los Edos Financieros'!E2</f>
        <v>Trimestral</v>
      </c>
    </row>
    <row r="3" spans="1:10" ht="19" customHeight="1" x14ac:dyDescent="0.25">
      <c r="A3" s="129" t="s">
        <v>534</v>
      </c>
      <c r="B3" s="130"/>
      <c r="C3" s="130"/>
      <c r="D3" s="130"/>
      <c r="E3" s="130"/>
      <c r="F3" s="130"/>
      <c r="G3" s="25" t="s">
        <v>138</v>
      </c>
      <c r="H3" s="26">
        <f>'Notas a los Edos Financieros'!E3</f>
        <v>3</v>
      </c>
    </row>
    <row r="4" spans="1:10" ht="10.5" x14ac:dyDescent="0.25">
      <c r="A4" s="28" t="s">
        <v>139</v>
      </c>
      <c r="B4" s="29"/>
      <c r="C4" s="29"/>
      <c r="D4" s="29"/>
      <c r="E4" s="29"/>
      <c r="F4" s="29"/>
      <c r="G4" s="29"/>
      <c r="H4" s="29"/>
    </row>
    <row r="7" spans="1:10" ht="10.5" x14ac:dyDescent="0.25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ht="10.5" x14ac:dyDescent="0.25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ht="10.5" x14ac:dyDescent="0.25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105">
        <v>2837576.24</v>
      </c>
      <c r="E37" s="32">
        <v>0</v>
      </c>
      <c r="F37" s="32">
        <f t="shared" si="0"/>
        <v>2837576.24</v>
      </c>
    </row>
    <row r="38" spans="1:6" x14ac:dyDescent="0.2">
      <c r="A38" s="27">
        <v>8130</v>
      </c>
      <c r="B38" s="27" t="s">
        <v>60</v>
      </c>
      <c r="C38" s="32">
        <v>0</v>
      </c>
      <c r="D38" s="105">
        <v>2837576.24</v>
      </c>
      <c r="E38" s="32">
        <v>0</v>
      </c>
      <c r="F38" s="32">
        <f t="shared" si="0"/>
        <v>2837576.24</v>
      </c>
    </row>
    <row r="39" spans="1:6" x14ac:dyDescent="0.2">
      <c r="A39" s="27">
        <v>8140</v>
      </c>
      <c r="B39" s="27" t="s">
        <v>59</v>
      </c>
      <c r="C39" s="32">
        <v>0</v>
      </c>
      <c r="D39" s="105">
        <v>2837576.24</v>
      </c>
      <c r="E39" s="32">
        <v>0</v>
      </c>
      <c r="F39" s="32">
        <f t="shared" si="0"/>
        <v>2837576.24</v>
      </c>
    </row>
    <row r="40" spans="1:6" x14ac:dyDescent="0.2">
      <c r="A40" s="27">
        <v>8150</v>
      </c>
      <c r="B40" s="27" t="s">
        <v>58</v>
      </c>
      <c r="C40" s="32">
        <v>0</v>
      </c>
      <c r="D40" s="106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106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105">
        <v>2837576.24</v>
      </c>
      <c r="E42" s="32">
        <v>0</v>
      </c>
      <c r="F42" s="32">
        <f t="shared" si="0"/>
        <v>2837576.24</v>
      </c>
    </row>
    <row r="43" spans="1:6" x14ac:dyDescent="0.2">
      <c r="A43" s="27">
        <v>8230</v>
      </c>
      <c r="B43" s="27" t="s">
        <v>55</v>
      </c>
      <c r="C43" s="32">
        <v>0</v>
      </c>
      <c r="D43" s="105">
        <v>2764892</v>
      </c>
      <c r="E43" s="32">
        <v>0</v>
      </c>
      <c r="F43" s="32">
        <f t="shared" si="0"/>
        <v>2764892</v>
      </c>
    </row>
    <row r="44" spans="1:6" x14ac:dyDescent="0.2">
      <c r="A44" s="27">
        <v>8240</v>
      </c>
      <c r="B44" s="27" t="s">
        <v>54</v>
      </c>
      <c r="C44" s="32">
        <v>0</v>
      </c>
      <c r="D44" s="105">
        <v>2764892</v>
      </c>
      <c r="E44" s="32">
        <v>0</v>
      </c>
      <c r="F44" s="32">
        <f t="shared" si="0"/>
        <v>2764892</v>
      </c>
    </row>
    <row r="45" spans="1:6" x14ac:dyDescent="0.2">
      <c r="A45" s="27">
        <v>8250</v>
      </c>
      <c r="B45" s="27" t="s">
        <v>53</v>
      </c>
      <c r="C45" s="32">
        <v>0</v>
      </c>
      <c r="D45" s="105">
        <v>2764892</v>
      </c>
      <c r="E45" s="32">
        <v>0</v>
      </c>
      <c r="F45" s="32">
        <f t="shared" si="0"/>
        <v>2764892</v>
      </c>
    </row>
    <row r="46" spans="1:6" x14ac:dyDescent="0.2">
      <c r="A46" s="27">
        <v>8260</v>
      </c>
      <c r="B46" s="27" t="s">
        <v>52</v>
      </c>
      <c r="C46" s="32">
        <v>0</v>
      </c>
      <c r="D46" s="105">
        <v>2764892</v>
      </c>
      <c r="E46" s="32">
        <v>0</v>
      </c>
      <c r="F46" s="32">
        <f t="shared" si="0"/>
        <v>2764892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2019-10-30T20:33:00Z</cp:lastPrinted>
  <dcterms:created xsi:type="dcterms:W3CDTF">2012-12-11T20:36:24Z</dcterms:created>
  <dcterms:modified xsi:type="dcterms:W3CDTF">2019-10-30T20:33:07Z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